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440" windowHeight="9885" tabRatio="871" activeTab="5"/>
  </bookViews>
  <sheets>
    <sheet name="INGRESOS I TRIMESTRE" sheetId="4" r:id="rId1"/>
    <sheet name="GASTOS I TRIMESTRE" sheetId="5" r:id="rId2"/>
    <sheet name="INGRESOS 2 TRIMESTRE" sheetId="6" r:id="rId3"/>
    <sheet name="GASTOS TRIMESTRE 2" sheetId="7" r:id="rId4"/>
    <sheet name="INGRESOS  TRIMESTRE 3" sheetId="8" r:id="rId5"/>
    <sheet name="GASTOS TRIMESTRE 3" sheetId="9" r:id="rId6"/>
  </sheets>
  <calcPr calcId="144525"/>
</workbook>
</file>

<file path=xl/calcChain.xml><?xml version="1.0" encoding="utf-8"?>
<calcChain xmlns="http://schemas.openxmlformats.org/spreadsheetml/2006/main">
  <c r="D12" i="9" l="1"/>
  <c r="E12" i="9"/>
  <c r="F12" i="9"/>
  <c r="G12" i="9"/>
  <c r="H12" i="9"/>
  <c r="I12" i="9"/>
  <c r="J12" i="9"/>
  <c r="K12" i="9"/>
  <c r="L12" i="9"/>
  <c r="M12" i="9"/>
  <c r="N12" i="9"/>
  <c r="O12" i="9"/>
  <c r="C12" i="9"/>
  <c r="D5" i="8"/>
  <c r="E5" i="8"/>
  <c r="F5" i="8"/>
  <c r="G5" i="8"/>
  <c r="H5" i="8"/>
  <c r="I5" i="8"/>
  <c r="J5" i="8"/>
  <c r="K5" i="8"/>
  <c r="L5" i="8"/>
  <c r="M5" i="8"/>
  <c r="N5" i="8"/>
  <c r="N23" i="8"/>
  <c r="M23" i="8"/>
  <c r="L23" i="8"/>
  <c r="K23" i="8"/>
  <c r="J23" i="8"/>
  <c r="I23" i="8"/>
  <c r="H23" i="8"/>
  <c r="G23" i="8"/>
  <c r="F23" i="8"/>
  <c r="E23" i="8"/>
  <c r="D23" i="8"/>
  <c r="C23" i="8"/>
  <c r="C5" i="8" s="1"/>
  <c r="O21" i="9" l="1"/>
  <c r="N21" i="9"/>
  <c r="M21" i="9"/>
  <c r="L21" i="9"/>
  <c r="K21" i="9"/>
  <c r="J21" i="9"/>
  <c r="I21" i="9"/>
  <c r="H21" i="9"/>
  <c r="G21" i="9"/>
  <c r="F21" i="9"/>
  <c r="E21" i="9"/>
  <c r="D21" i="9"/>
  <c r="C21" i="9"/>
  <c r="M6" i="9"/>
  <c r="L6" i="9"/>
  <c r="H6" i="9"/>
  <c r="D6" i="9"/>
  <c r="I6" i="9"/>
  <c r="E6" i="9"/>
  <c r="O6" i="9"/>
  <c r="N6" i="9"/>
  <c r="K6" i="9"/>
  <c r="J6" i="9"/>
  <c r="G6" i="9"/>
  <c r="F6" i="9"/>
  <c r="C6" i="9"/>
  <c r="C26" i="9" l="1"/>
  <c r="C5" i="9" s="1"/>
  <c r="G26" i="9"/>
  <c r="G5" i="9" s="1"/>
  <c r="K26" i="9"/>
  <c r="K5" i="9" s="1"/>
  <c r="O26" i="9"/>
  <c r="O5" i="9" s="1"/>
  <c r="L26" i="9"/>
  <c r="L5" i="9" s="1"/>
  <c r="H26" i="9"/>
  <c r="F26" i="9"/>
  <c r="F5" i="9" s="1"/>
  <c r="J26" i="9"/>
  <c r="J5" i="9" s="1"/>
  <c r="N26" i="9"/>
  <c r="N5" i="9" s="1"/>
  <c r="D26" i="9"/>
  <c r="D5" i="9" s="1"/>
  <c r="E26" i="9"/>
  <c r="I26" i="9"/>
  <c r="I5" i="9" s="1"/>
  <c r="M26" i="9"/>
  <c r="L6" i="7"/>
  <c r="L5" i="7" s="1"/>
  <c r="H6" i="7"/>
  <c r="H5" i="7" s="1"/>
  <c r="D6" i="7"/>
  <c r="D5" i="7" s="1"/>
  <c r="M6" i="7"/>
  <c r="M5" i="7" s="1"/>
  <c r="I6" i="7"/>
  <c r="I5" i="7" s="1"/>
  <c r="E6" i="7"/>
  <c r="E5" i="7" s="1"/>
  <c r="O6" i="7"/>
  <c r="O5" i="7" s="1"/>
  <c r="N6" i="7"/>
  <c r="N5" i="7" s="1"/>
  <c r="K6" i="7"/>
  <c r="K5" i="7" s="1"/>
  <c r="J6" i="7"/>
  <c r="J5" i="7" s="1"/>
  <c r="G6" i="7"/>
  <c r="G5" i="7" s="1"/>
  <c r="F6" i="7"/>
  <c r="F5" i="7" s="1"/>
  <c r="C6" i="7"/>
  <c r="C5" i="7" s="1"/>
  <c r="K23" i="6"/>
  <c r="J23" i="6"/>
  <c r="J5" i="6" s="1"/>
  <c r="I23" i="6"/>
  <c r="I5" i="6" s="1"/>
  <c r="H23" i="6"/>
  <c r="H5" i="6" s="1"/>
  <c r="G23" i="6"/>
  <c r="G5" i="6" s="1"/>
  <c r="F23" i="6"/>
  <c r="F5" i="6" s="1"/>
  <c r="E23" i="6"/>
  <c r="E5" i="6" s="1"/>
  <c r="D23" i="6"/>
  <c r="D5" i="6" s="1"/>
  <c r="C23" i="6"/>
  <c r="C5" i="6" s="1"/>
  <c r="N23" i="6"/>
  <c r="N5" i="6" s="1"/>
  <c r="M23" i="6"/>
  <c r="M5" i="6" s="1"/>
  <c r="M5" i="9" l="1"/>
  <c r="E5" i="9"/>
  <c r="H5" i="9"/>
  <c r="L23" i="6"/>
  <c r="L5" i="6" s="1"/>
  <c r="K5" i="6"/>
  <c r="K11" i="5"/>
  <c r="J11" i="5"/>
  <c r="I11" i="5"/>
  <c r="H11" i="5"/>
  <c r="G11" i="5"/>
  <c r="F11" i="5"/>
  <c r="E11" i="5"/>
  <c r="D11" i="5"/>
  <c r="C11" i="5"/>
  <c r="K25" i="5"/>
  <c r="I25" i="5"/>
  <c r="H25" i="5"/>
  <c r="G25" i="5"/>
  <c r="F25" i="5"/>
  <c r="E25" i="5"/>
  <c r="D25" i="5"/>
  <c r="C25" i="5"/>
  <c r="J25" i="5"/>
  <c r="K20" i="5"/>
  <c r="J20" i="5"/>
  <c r="I20" i="5"/>
  <c r="H20" i="5"/>
  <c r="G20" i="5"/>
  <c r="F20" i="5"/>
  <c r="E20" i="5"/>
  <c r="D20" i="5"/>
  <c r="C20" i="5"/>
  <c r="K6" i="5"/>
  <c r="J6" i="5"/>
  <c r="I6" i="5"/>
  <c r="G6" i="5"/>
  <c r="C6" i="5"/>
  <c r="H6" i="5"/>
  <c r="D6" i="5"/>
  <c r="F6" i="5"/>
  <c r="E6" i="5"/>
  <c r="C23" i="4"/>
  <c r="C5" i="4" s="1"/>
  <c r="D23" i="4"/>
  <c r="D5" i="4" s="1"/>
  <c r="E23" i="4"/>
  <c r="E5" i="4" s="1"/>
  <c r="F23" i="4"/>
  <c r="F5" i="4" s="1"/>
  <c r="G23" i="4"/>
  <c r="G5" i="4" s="1"/>
  <c r="H23" i="4"/>
  <c r="H5" i="4" s="1"/>
  <c r="I23" i="4"/>
  <c r="I5" i="4" s="1"/>
  <c r="J23" i="4"/>
  <c r="J5" i="4" s="1"/>
  <c r="J5" i="5" l="1"/>
  <c r="F5" i="5"/>
  <c r="I5" i="5"/>
  <c r="D5" i="5"/>
  <c r="H5" i="5"/>
  <c r="G5" i="5"/>
  <c r="K5" i="5"/>
  <c r="C5" i="5"/>
  <c r="E5" i="5"/>
</calcChain>
</file>

<file path=xl/sharedStrings.xml><?xml version="1.0" encoding="utf-8"?>
<sst xmlns="http://schemas.openxmlformats.org/spreadsheetml/2006/main" count="203" uniqueCount="82">
  <si>
    <t>AGUAS DEL HUILA SA ESP</t>
  </si>
  <si>
    <t>CODIGO</t>
  </si>
  <si>
    <t>NOMBRE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</si>
  <si>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</si>
  <si>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</si>
  <si>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</si>
  <si>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</si>
  <si>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</si>
  <si>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>PRESUPUESTO DE  INGRESOS</t>
  </si>
  <si>
    <t>1</t>
  </si>
  <si>
    <t xml:space="preserve">DISP. INICIAL  </t>
  </si>
  <si>
    <t xml:space="preserve">INGRESOS CORRIENTES </t>
  </si>
  <si>
    <t xml:space="preserve">INGRESOS DE EXPLOTACION </t>
  </si>
  <si>
    <t>OTROS INGRESOS CORRIENTES</t>
  </si>
  <si>
    <t xml:space="preserve">OTROS  INGRESOS POR CONVENIOS </t>
  </si>
  <si>
    <t xml:space="preserve">CUENTAS POR COBRAR </t>
  </si>
  <si>
    <t>INGRESOS A CAPITAL</t>
  </si>
  <si>
    <t>RENDIMIENTOS FINANCIEROS</t>
  </si>
  <si>
    <t xml:space="preserve">PRESUPUESTO INICIAL </t>
  </si>
  <si>
    <t>APROPIACION DEFINITIVA</t>
  </si>
  <si>
    <t xml:space="preserve">SALDO POR EJECUTAR  </t>
  </si>
  <si>
    <t>CUENTAS DE PLANEACION Y PPTO</t>
  </si>
  <si>
    <t xml:space="preserve">TOTAL GASTOS DE  FUNCIONAMIENTO  </t>
  </si>
  <si>
    <t>TOTAL  SERVICIOS PERSONALES</t>
  </si>
  <si>
    <t>TRANSFERENCIAS CORRIENTES</t>
  </si>
  <si>
    <t xml:space="preserve">GASTOS DE OPERACIÓN COMERCIAL  </t>
  </si>
  <si>
    <t>COMPRA DE BIENES PARA LA VENTA</t>
  </si>
  <si>
    <t xml:space="preserve">COMPRA DE SERVICIOS PARA LA VENTA </t>
  </si>
  <si>
    <t xml:space="preserve">PROGRAMAS DE INVERSION  </t>
  </si>
  <si>
    <t xml:space="preserve">GASTOS OPERATIVOS DE INVERSION </t>
  </si>
  <si>
    <t>COMPRA DE ACTIVOS</t>
  </si>
  <si>
    <t xml:space="preserve">AGUA  POTABLE Y SANEAMIENTO BASICO </t>
  </si>
  <si>
    <t xml:space="preserve">CUENTAS POR PAGAR   </t>
  </si>
  <si>
    <t xml:space="preserve">GASTOS FUNCIONAMIENTO </t>
  </si>
  <si>
    <t>OPERACIÓN COMERCIAL</t>
  </si>
  <si>
    <t xml:space="preserve">GASTOS DE INVERSION </t>
  </si>
  <si>
    <t xml:space="preserve">PROGRAMA  RECURSOS SIN SITUACION DE FONDOS  </t>
  </si>
  <si>
    <t xml:space="preserve">PLAN DEPARTAMENTAL DEL AGUA DEL HULA –SIN SITUACION DE FONDOS </t>
  </si>
  <si>
    <t>ADICIONES</t>
  </si>
  <si>
    <t>REDUCCIONES</t>
  </si>
  <si>
    <t xml:space="preserve">FONDO  NAL. DE DESASTRES  </t>
  </si>
  <si>
    <t>CREDITOS</t>
  </si>
  <si>
    <t>CONTRCREDITOS</t>
  </si>
  <si>
    <t xml:space="preserve">DISPONIBILIDAD FINAL </t>
  </si>
  <si>
    <t xml:space="preserve">APROPIACION  INICIAL  </t>
  </si>
  <si>
    <t xml:space="preserve">PLAN DEPARTAMENTAL DEL AGUA DEL HUILA </t>
  </si>
  <si>
    <t xml:space="preserve">EJECUCION   ACUMULADA </t>
  </si>
  <si>
    <t xml:space="preserve">GIRO    ACUMULADO  </t>
  </si>
  <si>
    <t>PLAN  DEPARTAMENTAL DEL AGUA DEL HUILA</t>
  </si>
  <si>
    <t xml:space="preserve">GASTOS  GENERALES </t>
  </si>
  <si>
    <t xml:space="preserve">Convenio Interadministrativo 9677-PPAL001-675-2017  </t>
  </si>
  <si>
    <t xml:space="preserve">INGRESOS SERVICIOS  PUBLICOS </t>
  </si>
  <si>
    <t xml:space="preserve">VENTA DE  BIENES </t>
  </si>
  <si>
    <t xml:space="preserve">VENTA DE  SERVICIOS </t>
  </si>
  <si>
    <t xml:space="preserve">VENTA DE ACTIVOS  </t>
  </si>
  <si>
    <t>EJECUCION PRESUPUESTAL DE  GASTOS   ENERO A    MARZO  DE  2020</t>
  </si>
  <si>
    <t>EJECUCION  PRESUPUESTAL  DE  INGRESOS  ENERO  A   MARZO  DE  2020</t>
  </si>
  <si>
    <t>EJECUCION  PRESUPUESTAL  DE  INGRESOS  ABRIL A  JUNIO    DE  2020</t>
  </si>
  <si>
    <t>CAUSACION ENERO A MARZO</t>
  </si>
  <si>
    <t xml:space="preserve">PERIODO ABRIL A JUNIO </t>
  </si>
  <si>
    <t>RECAUDO  ENERO A MARZO</t>
  </si>
  <si>
    <t>VENTA DE ACTIVOS</t>
  </si>
  <si>
    <t>EJECUCION PRESUPUESTAL DE GASTOS ABRIL 01 A JUNIO 30 DE  2020</t>
  </si>
  <si>
    <t>PPTOINICIAL</t>
  </si>
  <si>
    <t>CONTRACREDITOS</t>
  </si>
  <si>
    <t xml:space="preserve">EJECUCION   ENERO A MARZO </t>
  </si>
  <si>
    <t xml:space="preserve">EJECUCION  ABRIL  A JUNIO </t>
  </si>
  <si>
    <t xml:space="preserve">GIRO ENERO A  MARZO  </t>
  </si>
  <si>
    <t xml:space="preserve">GIRO  ABRIL A JUNIO  </t>
  </si>
  <si>
    <t>FONDO NAL DE DESASTRES</t>
  </si>
  <si>
    <t>AGUAS DEL HUILA S.A. E.S.P.</t>
  </si>
  <si>
    <t>EJECUCION PRESUPUESTAL DE GASTOS JULIO A   SEPTIEMBRE  DE  2020</t>
  </si>
  <si>
    <t xml:space="preserve">EJECUCION   ENERO A JUNIO  </t>
  </si>
  <si>
    <t xml:space="preserve">EJECUCION  JULIO A SEPT. </t>
  </si>
  <si>
    <t xml:space="preserve">GIRO ENERO A  JUNIO  </t>
  </si>
  <si>
    <t xml:space="preserve">GIRO  JULIO A SEPT. </t>
  </si>
  <si>
    <t>ADMINISTRACION Y GERENCIA  MAQUINARIA</t>
  </si>
  <si>
    <t>EJECUCION  PRESUPUESTAL  DE  INGRESOS  JULIO A SEPTIEMBRE  DE  2020</t>
  </si>
  <si>
    <t xml:space="preserve">CAUSACION ENERO A JUNIO </t>
  </si>
  <si>
    <t xml:space="preserve">PERIODO JULIO A SEPT. </t>
  </si>
  <si>
    <t xml:space="preserve">RECAUDO  ENERO A JUNIO </t>
  </si>
  <si>
    <t>PERIODO JULIO A SEPT.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</si>
</sst>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3" fillId="2" borderId="1" xfId="0" applyNumberFormat="1" applyFont="1" applyFill="1" applyBorder="1" applyAlignment="1">
      <alignment horizontal="center" vertical="justify"/>
    </xf>
    <xf numFmtId="0" fontId="4" fillId="4" borderId="1" xfId="0" applyFont="1" applyFill="1" applyBorder="1"/>
    <xf numFmtId="4" fontId="4" fillId="4" borderId="1" xfId="0" applyNumberFormat="1" applyFont="1" applyFill="1" applyBorder="1"/>
    <xf numFmtId="0" fontId="1" fillId="0" borderId="0" xfId="0" applyFont="1" applyFill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0" fontId="5" fillId="5" borderId="1" xfId="0" quotePrefix="1" applyFont="1" applyFill="1" applyBorder="1"/>
    <xf numFmtId="4" fontId="5" fillId="5" borderId="1" xfId="0" applyNumberFormat="1" applyFont="1" applyFill="1" applyBorder="1"/>
    <xf numFmtId="0" fontId="5" fillId="5" borderId="0" xfId="0" applyFont="1" applyFill="1" applyBorder="1"/>
    <xf numFmtId="0" fontId="1" fillId="5" borderId="0" xfId="0" applyFont="1" applyFill="1"/>
    <xf numFmtId="0" fontId="1" fillId="5" borderId="1" xfId="0" applyFont="1" applyFill="1" applyBorder="1"/>
    <xf numFmtId="4" fontId="1" fillId="5" borderId="1" xfId="0" applyNumberFormat="1" applyFont="1" applyFill="1" applyBorder="1"/>
    <xf numFmtId="0" fontId="6" fillId="0" borderId="2" xfId="0" applyFont="1" applyFill="1" applyBorder="1"/>
    <xf numFmtId="4" fontId="6" fillId="0" borderId="2" xfId="0" applyNumberFormat="1" applyFont="1" applyFill="1" applyBorder="1"/>
    <xf numFmtId="4" fontId="4" fillId="5" borderId="2" xfId="0" applyNumberFormat="1" applyFont="1" applyFill="1" applyBorder="1"/>
    <xf numFmtId="0" fontId="1" fillId="5" borderId="2" xfId="0" applyFont="1" applyFill="1" applyBorder="1"/>
    <xf numFmtId="0" fontId="6" fillId="0" borderId="0" xfId="0" applyFont="1"/>
    <xf numFmtId="4" fontId="6" fillId="0" borderId="0" xfId="0" applyNumberFormat="1" applyFont="1"/>
    <xf numFmtId="0" fontId="4" fillId="0" borderId="0" xfId="0" applyFont="1"/>
    <xf numFmtId="0" fontId="3" fillId="6" borderId="0" xfId="0" applyFont="1" applyFill="1"/>
    <xf numFmtId="0" fontId="4" fillId="5" borderId="0" xfId="0" applyFont="1" applyFill="1"/>
    <xf numFmtId="0" fontId="0" fillId="0" borderId="0" xfId="0" applyBorder="1"/>
    <xf numFmtId="4" fontId="4" fillId="5" borderId="1" xfId="0" applyNumberFormat="1" applyFont="1" applyFill="1" applyBorder="1"/>
    <xf numFmtId="0" fontId="0" fillId="0" borderId="0" xfId="0" applyFill="1" applyBorder="1"/>
    <xf numFmtId="4" fontId="8" fillId="0" borderId="0" xfId="0" applyNumberFormat="1" applyFont="1"/>
    <xf numFmtId="0" fontId="9" fillId="2" borderId="1" xfId="0" applyFont="1" applyFill="1" applyBorder="1" applyAlignment="1">
      <alignment horizontal="left" vertical="justify"/>
    </xf>
    <xf numFmtId="0" fontId="3" fillId="2" borderId="1" xfId="0" applyFont="1" applyFill="1" applyBorder="1" applyAlignment="1">
      <alignment horizontal="center" vertical="justify"/>
    </xf>
    <xf numFmtId="4" fontId="3" fillId="7" borderId="1" xfId="0" applyNumberFormat="1" applyFont="1" applyFill="1" applyBorder="1" applyAlignment="1">
      <alignment horizontal="center" vertical="justify"/>
    </xf>
    <xf numFmtId="4" fontId="3" fillId="3" borderId="1" xfId="0" applyNumberFormat="1" applyFont="1" applyFill="1" applyBorder="1" applyAlignment="1">
      <alignment horizontal="center" vertical="justify"/>
    </xf>
    <xf numFmtId="4" fontId="3" fillId="2" borderId="3" xfId="0" applyNumberFormat="1" applyFont="1" applyFill="1" applyBorder="1" applyAlignment="1">
      <alignment horizontal="center" vertical="justify"/>
    </xf>
    <xf numFmtId="0" fontId="1" fillId="0" borderId="3" xfId="0" applyFont="1" applyFill="1" applyBorder="1"/>
    <xf numFmtId="0" fontId="1" fillId="0" borderId="1" xfId="0" applyFont="1" applyFill="1" applyBorder="1"/>
    <xf numFmtId="0" fontId="5" fillId="5" borderId="3" xfId="0" applyFont="1" applyFill="1" applyBorder="1"/>
    <xf numFmtId="0" fontId="5" fillId="5" borderId="1" xfId="0" applyFont="1" applyFill="1" applyBorder="1"/>
    <xf numFmtId="0" fontId="5" fillId="0" borderId="0" xfId="0" applyFont="1" applyFill="1" applyBorder="1"/>
    <xf numFmtId="0" fontId="1" fillId="0" borderId="0" xfId="0" applyFont="1"/>
    <xf numFmtId="4" fontId="1" fillId="5" borderId="2" xfId="0" applyNumberFormat="1" applyFont="1" applyFill="1" applyBorder="1"/>
    <xf numFmtId="0" fontId="0" fillId="0" borderId="2" xfId="0" applyFill="1" applyBorder="1"/>
    <xf numFmtId="4" fontId="0" fillId="0" borderId="2" xfId="0" applyNumberFormat="1" applyFill="1" applyBorder="1"/>
    <xf numFmtId="0" fontId="10" fillId="2" borderId="1" xfId="0" applyFont="1" applyFill="1" applyBorder="1" applyAlignment="1">
      <alignment horizontal="center" vertical="justify"/>
    </xf>
    <xf numFmtId="4" fontId="10" fillId="2" borderId="1" xfId="0" applyNumberFormat="1" applyFont="1" applyFill="1" applyBorder="1" applyAlignment="1">
      <alignment horizontal="center" vertical="justify"/>
    </xf>
    <xf numFmtId="4" fontId="10" fillId="2" borderId="1" xfId="0" applyNumberFormat="1" applyFont="1" applyFill="1" applyBorder="1" applyAlignment="1">
      <alignment horizontal="center" vertical="top"/>
    </xf>
    <xf numFmtId="4" fontId="11" fillId="2" borderId="1" xfId="0" applyNumberFormat="1" applyFont="1" applyFill="1" applyBorder="1" applyAlignment="1">
      <alignment horizontal="center" vertical="justify"/>
    </xf>
    <xf numFmtId="4" fontId="11" fillId="8" borderId="1" xfId="0" applyNumberFormat="1" applyFont="1" applyFill="1" applyBorder="1" applyAlignment="1">
      <alignment horizontal="center" vertical="justify"/>
    </xf>
    <xf numFmtId="4" fontId="11" fillId="3" borderId="1" xfId="0" applyNumberFormat="1" applyFont="1" applyFill="1" applyBorder="1" applyAlignment="1">
      <alignment horizontal="center" vertical="justify"/>
    </xf>
    <xf numFmtId="0" fontId="1" fillId="0" borderId="2" xfId="0" applyFont="1" applyFill="1" applyBorder="1"/>
    <xf numFmtId="4" fontId="1" fillId="0" borderId="2" xfId="0" applyNumberFormat="1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12" fillId="6" borderId="1" xfId="0" applyFont="1" applyFill="1" applyBorder="1"/>
    <xf numFmtId="4" fontId="13" fillId="6" borderId="1" xfId="0" applyNumberFormat="1" applyFont="1" applyFill="1" applyBorder="1"/>
    <xf numFmtId="4" fontId="0" fillId="0" borderId="0" xfId="0" applyNumberFormat="1" applyFont="1" applyFill="1" applyBorder="1"/>
    <xf numFmtId="0" fontId="8" fillId="0" borderId="2" xfId="0" applyFont="1" applyFill="1" applyBorder="1"/>
    <xf numFmtId="4" fontId="8" fillId="0" borderId="2" xfId="0" applyNumberFormat="1" applyFont="1" applyFill="1" applyBorder="1"/>
    <xf numFmtId="0" fontId="8" fillId="0" borderId="0" xfId="0" applyFont="1"/>
    <xf numFmtId="0" fontId="12" fillId="6" borderId="1" xfId="0" applyNumberFormat="1" applyFont="1" applyFill="1" applyBorder="1"/>
    <xf numFmtId="4" fontId="3" fillId="6" borderId="0" xfId="0" applyNumberFormat="1" applyFont="1" applyFill="1" applyBorder="1"/>
    <xf numFmtId="0" fontId="1" fillId="5" borderId="1" xfId="0" applyNumberFormat="1" applyFont="1" applyFill="1" applyBorder="1"/>
    <xf numFmtId="4" fontId="1" fillId="5" borderId="0" xfId="0" applyNumberFormat="1" applyFont="1" applyFill="1" applyBorder="1"/>
    <xf numFmtId="2" fontId="6" fillId="0" borderId="0" xfId="0" applyNumberFormat="1" applyFont="1"/>
    <xf numFmtId="0" fontId="0" fillId="0" borderId="2" xfId="0" applyNumberFormat="1" applyFont="1" applyFill="1" applyBorder="1"/>
    <xf numFmtId="0" fontId="0" fillId="0" borderId="1" xfId="0" applyNumberFormat="1" applyFont="1" applyFill="1" applyBorder="1"/>
    <xf numFmtId="0" fontId="0" fillId="0" borderId="3" xfId="0" applyFont="1" applyFill="1" applyBorder="1"/>
    <xf numFmtId="4" fontId="0" fillId="0" borderId="1" xfId="0" applyNumberFormat="1" applyFont="1" applyFill="1" applyBorder="1"/>
    <xf numFmtId="4" fontId="0" fillId="0" borderId="4" xfId="0" applyNumberFormat="1" applyFont="1" applyFill="1" applyBorder="1"/>
    <xf numFmtId="4" fontId="14" fillId="0" borderId="0" xfId="0" applyNumberFormat="1" applyFont="1"/>
    <xf numFmtId="0" fontId="14" fillId="0" borderId="0" xfId="0" applyFont="1"/>
    <xf numFmtId="4" fontId="3" fillId="5" borderId="1" xfId="0" applyNumberFormat="1" applyFont="1" applyFill="1" applyBorder="1" applyAlignment="1">
      <alignment horizontal="center" vertical="justify"/>
    </xf>
    <xf numFmtId="4" fontId="3" fillId="9" borderId="1" xfId="0" applyNumberFormat="1" applyFont="1" applyFill="1" applyBorder="1" applyAlignment="1">
      <alignment horizontal="center" vertical="justify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1" fillId="0" borderId="0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4" fontId="6" fillId="0" borderId="1" xfId="0" applyNumberFormat="1" applyFont="1" applyFill="1" applyBorder="1"/>
    <xf numFmtId="0" fontId="6" fillId="0" borderId="1" xfId="0" applyFont="1" applyFill="1" applyBorder="1"/>
    <xf numFmtId="4" fontId="4" fillId="5" borderId="0" xfId="0" applyNumberFormat="1" applyFont="1" applyFill="1"/>
    <xf numFmtId="4" fontId="1" fillId="5" borderId="0" xfId="0" applyNumberFormat="1" applyFont="1" applyFill="1"/>
    <xf numFmtId="4" fontId="4" fillId="0" borderId="0" xfId="0" applyNumberFormat="1" applyFont="1"/>
    <xf numFmtId="4" fontId="1" fillId="0" borderId="0" xfId="0" applyNumberFormat="1" applyFont="1"/>
    <xf numFmtId="4" fontId="0" fillId="0" borderId="0" xfId="0" applyNumberFormat="1" applyFont="1"/>
    <xf numFmtId="0" fontId="0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Alignment="1"/>
    <xf numFmtId="4" fontId="16" fillId="0" borderId="0" xfId="0" applyNumberFormat="1" applyFont="1"/>
    <xf numFmtId="0" fontId="17" fillId="0" borderId="0" xfId="0" applyFont="1" applyAlignment="1">
      <alignment horizontal="left"/>
    </xf>
    <xf numFmtId="0" fontId="17" fillId="0" borderId="0" xfId="0" applyFont="1"/>
    <xf numFmtId="4" fontId="17" fillId="0" borderId="0" xfId="0" applyNumberFormat="1" applyFont="1"/>
    <xf numFmtId="0" fontId="12" fillId="2" borderId="1" xfId="0" applyFont="1" applyFill="1" applyBorder="1" applyAlignment="1">
      <alignment horizontal="center" vertical="justify"/>
    </xf>
    <xf numFmtId="4" fontId="12" fillId="2" borderId="1" xfId="0" applyNumberFormat="1" applyFont="1" applyFill="1" applyBorder="1" applyAlignment="1">
      <alignment horizontal="center" vertical="justify"/>
    </xf>
    <xf numFmtId="4" fontId="12" fillId="8" borderId="1" xfId="0" applyNumberFormat="1" applyFont="1" applyFill="1" applyBorder="1" applyAlignment="1">
      <alignment horizontal="center" vertical="justify"/>
    </xf>
    <xf numFmtId="4" fontId="12" fillId="3" borderId="1" xfId="0" applyNumberFormat="1" applyFont="1" applyFill="1" applyBorder="1" applyAlignment="1">
      <alignment horizontal="center" vertical="justify"/>
    </xf>
    <xf numFmtId="0" fontId="0" fillId="0" borderId="0" xfId="0" applyFont="1" applyAlignment="1">
      <alignment horizontal="center"/>
    </xf>
    <xf numFmtId="4" fontId="12" fillId="6" borderId="1" xfId="0" applyNumberFormat="1" applyFont="1" applyFill="1" applyBorder="1"/>
    <xf numFmtId="0" fontId="4" fillId="5" borderId="1" xfId="0" applyFont="1" applyFill="1" applyBorder="1"/>
    <xf numFmtId="0" fontId="17" fillId="0" borderId="2" xfId="0" applyFont="1" applyFill="1" applyBorder="1"/>
    <xf numFmtId="4" fontId="17" fillId="0" borderId="2" xfId="0" applyNumberFormat="1" applyFont="1" applyFill="1" applyBorder="1"/>
    <xf numFmtId="0" fontId="17" fillId="0" borderId="1" xfId="0" applyFont="1" applyFill="1" applyBorder="1"/>
    <xf numFmtId="4" fontId="17" fillId="0" borderId="1" xfId="0" applyNumberFormat="1" applyFont="1" applyFill="1" applyBorder="1"/>
    <xf numFmtId="0" fontId="4" fillId="10" borderId="0" xfId="0" applyFont="1" applyFill="1" applyBorder="1"/>
    <xf numFmtId="4" fontId="4" fillId="10" borderId="0" xfId="0" applyNumberFormat="1" applyFont="1" applyFill="1" applyBorder="1"/>
    <xf numFmtId="4" fontId="4" fillId="10" borderId="0" xfId="0" applyNumberFormat="1" applyFont="1" applyFill="1"/>
    <xf numFmtId="0" fontId="4" fillId="10" borderId="0" xfId="0" applyFont="1" applyFill="1"/>
    <xf numFmtId="0" fontId="17" fillId="0" borderId="5" xfId="0" applyFont="1" applyFill="1" applyBorder="1" applyAlignment="1">
      <alignment horizontal="right"/>
    </xf>
    <xf numFmtId="0" fontId="17" fillId="0" borderId="5" xfId="0" applyFont="1" applyFill="1" applyBorder="1"/>
    <xf numFmtId="4" fontId="17" fillId="0" borderId="6" xfId="0" applyNumberFormat="1" applyFont="1" applyFill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3" fontId="17" fillId="0" borderId="0" xfId="1" applyFont="1"/>
    <xf numFmtId="43" fontId="6" fillId="0" borderId="0" xfId="1" applyFont="1"/>
    <xf numFmtId="43" fontId="0" fillId="0" borderId="0" xfId="1" applyFont="1"/>
    <xf numFmtId="43" fontId="8" fillId="0" borderId="0" xfId="1" applyFont="1"/>
    <xf numFmtId="0" fontId="4" fillId="0" borderId="2" xfId="0" applyFont="1" applyFill="1" applyBorder="1"/>
    <xf numFmtId="4" fontId="4" fillId="0" borderId="2" xfId="0" applyNumberFormat="1" applyFont="1" applyFill="1" applyBorder="1"/>
    <xf numFmtId="0" fontId="4" fillId="5" borderId="2" xfId="0" applyFont="1" applyFill="1" applyBorder="1"/>
    <xf numFmtId="0" fontId="0" fillId="0" borderId="0" xfId="0" applyFill="1"/>
    <xf numFmtId="4" fontId="5" fillId="0" borderId="0" xfId="0" applyNumberFormat="1" applyFont="1" applyFill="1" applyBorder="1"/>
    <xf numFmtId="4" fontId="6" fillId="0" borderId="0" xfId="0" applyNumberFormat="1" applyFont="1" applyFill="1" applyBorder="1"/>
    <xf numFmtId="4" fontId="0" fillId="0" borderId="0" xfId="0" applyNumberFormat="1" applyFont="1" applyBorder="1"/>
    <xf numFmtId="0" fontId="0" fillId="5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"/>
  <sheetViews>
    <sheetView zoomScale="130" zoomScaleNormal="130" workbookViewId="0">
      <selection activeCell="A3" sqref="A3"/>
    </sheetView>
  </sheetViews>
  <sheetFormatPr baseColWidth="10" defaultRowHeight="15" x14ac:dyDescent="0.25"/>
  <cols>
    <col min="1" max="1" width="9.85546875" customWidth="1"/>
    <col min="2" max="2" width="27.85546875" customWidth="1"/>
    <col min="3" max="3" width="19.42578125" customWidth="1"/>
    <col min="4" max="4" width="17.85546875" customWidth="1"/>
    <col min="5" max="5" width="15.140625" customWidth="1"/>
    <col min="6" max="6" width="18.28515625" customWidth="1"/>
    <col min="7" max="8" width="17.7109375" customWidth="1"/>
    <col min="9" max="9" width="18.42578125" customWidth="1"/>
    <col min="10" max="10" width="17.42578125" customWidth="1"/>
    <col min="12" max="12" width="13.7109375" bestFit="1" customWidth="1"/>
  </cols>
  <sheetData>
    <row r="1" spans="1:37" ht="15.75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37" ht="15.75" x14ac:dyDescent="0.25">
      <c r="A2" s="110" t="s">
        <v>56</v>
      </c>
      <c r="B2" s="110"/>
      <c r="C2" s="110"/>
      <c r="D2" s="110"/>
      <c r="E2" s="110"/>
      <c r="F2" s="110"/>
      <c r="G2" s="110"/>
      <c r="H2" s="110"/>
      <c r="I2" s="110"/>
      <c r="J2" s="110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7" x14ac:dyDescent="0.25">
      <c r="A3" s="1"/>
      <c r="C3" s="2"/>
      <c r="D3" s="2"/>
      <c r="E3" s="2"/>
      <c r="F3" s="27"/>
      <c r="G3" s="27"/>
      <c r="H3" s="27"/>
      <c r="I3" s="27"/>
      <c r="J3" s="2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37" ht="34.5" customHeight="1" x14ac:dyDescent="0.25">
      <c r="A4" s="28" t="s">
        <v>1</v>
      </c>
      <c r="B4" s="29" t="s">
        <v>2</v>
      </c>
      <c r="C4" s="3" t="s">
        <v>44</v>
      </c>
      <c r="D4" s="3" t="s">
        <v>38</v>
      </c>
      <c r="E4" s="3" t="s">
        <v>39</v>
      </c>
      <c r="F4" s="3" t="s">
        <v>3</v>
      </c>
      <c r="G4" s="30" t="s">
        <v>4</v>
      </c>
      <c r="H4" s="31" t="s">
        <v>5</v>
      </c>
      <c r="I4" s="32" t="s">
        <v>6</v>
      </c>
      <c r="J4" s="3" t="s">
        <v>7</v>
      </c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5" spans="1:37" s="6" customFormat="1" ht="18" customHeight="1" x14ac:dyDescent="0.25">
      <c r="A5" s="4">
        <v>1</v>
      </c>
      <c r="B5" s="4" t="s">
        <v>8</v>
      </c>
      <c r="C5" s="5">
        <f t="shared" ref="C5:J5" si="0">+C7+C9+C19+C23</f>
        <v>106418418829</v>
      </c>
      <c r="D5" s="5">
        <f t="shared" si="0"/>
        <v>16567364523.94001</v>
      </c>
      <c r="E5" s="5">
        <f t="shared" si="0"/>
        <v>93689601.000009</v>
      </c>
      <c r="F5" s="5">
        <f t="shared" si="0"/>
        <v>122892093751.93999</v>
      </c>
      <c r="G5" s="5">
        <f t="shared" si="0"/>
        <v>103301898594.29001</v>
      </c>
      <c r="H5" s="5">
        <f t="shared" si="0"/>
        <v>102759425342.28</v>
      </c>
      <c r="I5" s="5">
        <f t="shared" si="0"/>
        <v>19590195157.64999</v>
      </c>
      <c r="J5" s="5">
        <f t="shared" si="0"/>
        <v>542473252.00999999</v>
      </c>
    </row>
    <row r="6" spans="1:37" s="6" customFormat="1" ht="16.5" customHeight="1" x14ac:dyDescent="0.25">
      <c r="A6" s="7"/>
      <c r="B6" s="7"/>
      <c r="C6" s="8"/>
      <c r="D6" s="8"/>
      <c r="E6" s="8"/>
      <c r="F6" s="8"/>
      <c r="G6" s="8"/>
      <c r="H6" s="8"/>
      <c r="I6" s="33"/>
      <c r="J6" s="34"/>
    </row>
    <row r="7" spans="1:37" s="11" customFormat="1" ht="12" x14ac:dyDescent="0.2">
      <c r="A7" s="9" t="s">
        <v>9</v>
      </c>
      <c r="B7" s="9" t="s">
        <v>10</v>
      </c>
      <c r="C7" s="10">
        <v>10572364774</v>
      </c>
      <c r="D7" s="10">
        <v>5179192344.75</v>
      </c>
      <c r="E7" s="10">
        <v>0</v>
      </c>
      <c r="F7" s="10">
        <v>15751557118.75</v>
      </c>
      <c r="G7" s="10">
        <v>15751557118.75</v>
      </c>
      <c r="H7" s="10">
        <v>15751557118.75</v>
      </c>
      <c r="I7" s="35"/>
      <c r="J7" s="36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x14ac:dyDescent="0.25">
      <c r="A8" s="15"/>
      <c r="B8" s="15"/>
      <c r="C8" s="16"/>
      <c r="D8" s="16"/>
      <c r="E8" s="16"/>
      <c r="F8" s="16"/>
      <c r="G8" s="16"/>
      <c r="H8" s="16"/>
      <c r="I8" s="16"/>
      <c r="J8" s="16"/>
    </row>
    <row r="9" spans="1:37" s="12" customFormat="1" x14ac:dyDescent="0.25">
      <c r="A9" s="18">
        <v>2</v>
      </c>
      <c r="B9" s="18" t="s">
        <v>11</v>
      </c>
      <c r="C9" s="39">
        <v>19586119966</v>
      </c>
      <c r="D9" s="39">
        <v>380885200</v>
      </c>
      <c r="E9" s="39">
        <v>93689601</v>
      </c>
      <c r="F9" s="39">
        <v>19873315565</v>
      </c>
      <c r="G9" s="39">
        <v>1319571924.000001</v>
      </c>
      <c r="H9" s="39">
        <v>777098671.99000096</v>
      </c>
      <c r="I9" s="39">
        <v>18553743641</v>
      </c>
      <c r="J9" s="39">
        <v>542473252.00999999</v>
      </c>
    </row>
    <row r="10" spans="1:37" s="38" customFormat="1" x14ac:dyDescent="0.25">
      <c r="A10" s="48">
        <v>21</v>
      </c>
      <c r="B10" s="48" t="s">
        <v>12</v>
      </c>
      <c r="C10" s="49">
        <v>16162059158</v>
      </c>
      <c r="D10" s="49">
        <v>9.9999999999999995E-7</v>
      </c>
      <c r="E10" s="49">
        <v>9.9999999999999995E-7</v>
      </c>
      <c r="F10" s="49">
        <v>16162059158</v>
      </c>
      <c r="G10" s="49">
        <v>426778957.00000101</v>
      </c>
      <c r="H10" s="49">
        <v>276994537.00000101</v>
      </c>
      <c r="I10" s="49">
        <v>15735280200.999998</v>
      </c>
      <c r="J10" s="49">
        <v>149784420</v>
      </c>
    </row>
    <row r="11" spans="1:37" s="57" customFormat="1" ht="11.25" x14ac:dyDescent="0.2">
      <c r="A11" s="55">
        <v>211</v>
      </c>
      <c r="B11" s="55" t="s">
        <v>51</v>
      </c>
      <c r="C11" s="56">
        <v>1759132199</v>
      </c>
      <c r="D11" s="56">
        <v>9.9999999999999995E-7</v>
      </c>
      <c r="E11" s="56">
        <v>9.9999999999999995E-7</v>
      </c>
      <c r="F11" s="56">
        <v>1759132199</v>
      </c>
      <c r="G11" s="56">
        <v>384511610.00000101</v>
      </c>
      <c r="H11" s="56">
        <v>234918340.00000101</v>
      </c>
      <c r="I11" s="56">
        <v>1374620588.999999</v>
      </c>
      <c r="J11" s="56">
        <v>149593270</v>
      </c>
    </row>
    <row r="12" spans="1:37" s="57" customFormat="1" ht="11.25" x14ac:dyDescent="0.2">
      <c r="A12" s="55">
        <v>212</v>
      </c>
      <c r="B12" s="55" t="s">
        <v>52</v>
      </c>
      <c r="C12" s="56">
        <v>7763650000</v>
      </c>
      <c r="D12" s="56">
        <v>9.9999999999999995E-7</v>
      </c>
      <c r="E12" s="56">
        <v>9.9999999999999995E-7</v>
      </c>
      <c r="F12" s="56">
        <v>7763650000</v>
      </c>
      <c r="G12" s="56">
        <v>39850800.000000998</v>
      </c>
      <c r="H12" s="56">
        <v>40653300.000000998</v>
      </c>
      <c r="I12" s="56">
        <v>7723799199.999999</v>
      </c>
      <c r="J12" s="56">
        <v>-802500</v>
      </c>
    </row>
    <row r="13" spans="1:37" s="57" customFormat="1" ht="11.25" x14ac:dyDescent="0.2">
      <c r="A13" s="55">
        <v>213</v>
      </c>
      <c r="B13" s="55" t="s">
        <v>53</v>
      </c>
      <c r="C13" s="56">
        <v>6639276959</v>
      </c>
      <c r="D13" s="56">
        <v>9.9999999999999995E-7</v>
      </c>
      <c r="E13" s="56">
        <v>9.9999999999999995E-7</v>
      </c>
      <c r="F13" s="56">
        <v>6639276959</v>
      </c>
      <c r="G13" s="56">
        <v>2416547.0000009998</v>
      </c>
      <c r="H13" s="56">
        <v>1422897.000001</v>
      </c>
      <c r="I13" s="56">
        <v>6636860411.999999</v>
      </c>
      <c r="J13" s="56">
        <v>993649.99999999977</v>
      </c>
    </row>
    <row r="14" spans="1:37" x14ac:dyDescent="0.25">
      <c r="A14" s="40"/>
      <c r="B14" s="40"/>
      <c r="C14" s="41"/>
      <c r="D14" s="41"/>
      <c r="E14" s="41"/>
      <c r="F14" s="41"/>
      <c r="G14" s="41"/>
      <c r="H14" s="41"/>
      <c r="I14" s="41"/>
      <c r="J14" s="41"/>
    </row>
    <row r="15" spans="1:37" s="38" customFormat="1" x14ac:dyDescent="0.25">
      <c r="A15" s="48">
        <v>22</v>
      </c>
      <c r="B15" s="48" t="s">
        <v>13</v>
      </c>
      <c r="C15" s="49">
        <v>11522333</v>
      </c>
      <c r="D15" s="49">
        <v>9.9999999999999995E-7</v>
      </c>
      <c r="E15" s="49">
        <v>9.9999999999999995E-7</v>
      </c>
      <c r="F15" s="49">
        <v>11522333</v>
      </c>
      <c r="G15" s="49">
        <v>7305893.0000010002</v>
      </c>
      <c r="H15" s="49">
        <v>6649408.0000010002</v>
      </c>
      <c r="I15" s="49">
        <v>4216439.9999989998</v>
      </c>
      <c r="J15" s="49">
        <v>656485</v>
      </c>
    </row>
    <row r="16" spans="1:37" s="38" customFormat="1" x14ac:dyDescent="0.25">
      <c r="A16" s="48">
        <v>23</v>
      </c>
      <c r="B16" s="48" t="s">
        <v>14</v>
      </c>
      <c r="C16" s="49">
        <v>2814247000</v>
      </c>
      <c r="D16" s="49">
        <v>9.9999999999999995E-7</v>
      </c>
      <c r="E16" s="49">
        <v>9.9999999999999995E-7</v>
      </c>
      <c r="F16" s="49">
        <v>2814247000</v>
      </c>
      <c r="G16" s="49">
        <v>1.9999999999999999E-6</v>
      </c>
      <c r="H16" s="49">
        <v>1.9999999999999999E-6</v>
      </c>
      <c r="I16" s="49">
        <v>2814246999.9999981</v>
      </c>
      <c r="J16" s="49">
        <v>0</v>
      </c>
    </row>
    <row r="17" spans="1:10" s="38" customFormat="1" x14ac:dyDescent="0.25">
      <c r="A17" s="48">
        <v>24</v>
      </c>
      <c r="B17" s="48" t="s">
        <v>15</v>
      </c>
      <c r="C17" s="49">
        <v>598291475</v>
      </c>
      <c r="D17" s="49">
        <v>380885200</v>
      </c>
      <c r="E17" s="49">
        <v>93689601</v>
      </c>
      <c r="F17" s="49">
        <v>885487074</v>
      </c>
      <c r="G17" s="49">
        <v>885487074.00000095</v>
      </c>
      <c r="H17" s="49">
        <v>493454726.99000102</v>
      </c>
      <c r="I17" s="49">
        <v>-9.5367431640625E-7</v>
      </c>
      <c r="J17" s="49">
        <v>392032347.00999993</v>
      </c>
    </row>
    <row r="18" spans="1:10" x14ac:dyDescent="0.25">
      <c r="A18" s="40"/>
      <c r="B18" s="40"/>
      <c r="C18" s="41"/>
      <c r="D18" s="41"/>
      <c r="E18" s="41"/>
      <c r="F18" s="41"/>
      <c r="G18" s="41"/>
      <c r="H18" s="41"/>
      <c r="I18" s="41"/>
      <c r="J18" s="41"/>
    </row>
    <row r="19" spans="1:10" s="12" customFormat="1" x14ac:dyDescent="0.25">
      <c r="A19" s="18">
        <v>3</v>
      </c>
      <c r="B19" s="18" t="s">
        <v>16</v>
      </c>
      <c r="C19" s="39">
        <v>21791344</v>
      </c>
      <c r="D19" s="39">
        <v>9.9999999999999995E-7</v>
      </c>
      <c r="E19" s="39">
        <v>9.9999999999999995E-7</v>
      </c>
      <c r="F19" s="39">
        <v>21791344</v>
      </c>
      <c r="G19" s="39">
        <v>7156457.3500010008</v>
      </c>
      <c r="H19" s="39">
        <v>7156457.3500010008</v>
      </c>
      <c r="I19" s="39">
        <v>14634886.649999</v>
      </c>
      <c r="J19" s="39">
        <v>0</v>
      </c>
    </row>
    <row r="20" spans="1:10" s="57" customFormat="1" ht="11.25" x14ac:dyDescent="0.2">
      <c r="A20" s="55">
        <v>31</v>
      </c>
      <c r="B20" s="55" t="s">
        <v>54</v>
      </c>
      <c r="C20" s="56">
        <v>1000</v>
      </c>
      <c r="D20" s="56">
        <v>9.9999999999999995E-7</v>
      </c>
      <c r="E20" s="56">
        <v>9.9999999999999995E-7</v>
      </c>
      <c r="F20" s="56">
        <v>1000</v>
      </c>
      <c r="G20" s="56">
        <v>1.9999999999999999E-6</v>
      </c>
      <c r="H20" s="56">
        <v>1.9999999999999999E-6</v>
      </c>
      <c r="I20" s="56">
        <v>999.99999800000001</v>
      </c>
      <c r="J20" s="56">
        <v>0</v>
      </c>
    </row>
    <row r="21" spans="1:10" s="57" customFormat="1" ht="11.25" x14ac:dyDescent="0.2">
      <c r="A21" s="55">
        <v>32</v>
      </c>
      <c r="B21" s="55" t="s">
        <v>17</v>
      </c>
      <c r="C21" s="56">
        <v>21790344</v>
      </c>
      <c r="D21" s="56">
        <v>9.9999999999999995E-7</v>
      </c>
      <c r="E21" s="56">
        <v>9.9999999999999995E-7</v>
      </c>
      <c r="F21" s="56">
        <v>21790344</v>
      </c>
      <c r="G21" s="56">
        <v>7156457.3500010008</v>
      </c>
      <c r="H21" s="56">
        <v>7156457.3500010008</v>
      </c>
      <c r="I21" s="56">
        <v>14633886.649999</v>
      </c>
      <c r="J21" s="56">
        <v>0</v>
      </c>
    </row>
    <row r="22" spans="1:10" x14ac:dyDescent="0.25">
      <c r="A22" s="40"/>
      <c r="B22" s="40"/>
      <c r="C22" s="41"/>
      <c r="D22" s="41"/>
      <c r="E22" s="41"/>
      <c r="F22" s="41"/>
      <c r="G22" s="41"/>
      <c r="H22" s="41"/>
      <c r="I22" s="41"/>
      <c r="J22" s="41"/>
    </row>
    <row r="23" spans="1:10" s="12" customFormat="1" x14ac:dyDescent="0.25">
      <c r="A23" s="18">
        <v>5</v>
      </c>
      <c r="B23" s="18" t="s">
        <v>45</v>
      </c>
      <c r="C23" s="39">
        <f t="shared" ref="C23:J23" si="1">+C24+C25</f>
        <v>76238142745</v>
      </c>
      <c r="D23" s="39">
        <f t="shared" si="1"/>
        <v>11007286979.190008</v>
      </c>
      <c r="E23" s="39">
        <f t="shared" si="1"/>
        <v>7.9999999999999996E-6</v>
      </c>
      <c r="F23" s="39">
        <f t="shared" si="1"/>
        <v>87245429724.189987</v>
      </c>
      <c r="G23" s="39">
        <f t="shared" si="1"/>
        <v>86223613094.190002</v>
      </c>
      <c r="H23" s="39">
        <f t="shared" si="1"/>
        <v>86223613094.190002</v>
      </c>
      <c r="I23" s="39">
        <f t="shared" si="1"/>
        <v>1021816629.9999913</v>
      </c>
      <c r="J23" s="39">
        <f t="shared" si="1"/>
        <v>0</v>
      </c>
    </row>
    <row r="24" spans="1:10" s="57" customFormat="1" ht="11.25" x14ac:dyDescent="0.2">
      <c r="A24" s="55">
        <v>51</v>
      </c>
      <c r="B24" s="55" t="s">
        <v>48</v>
      </c>
      <c r="C24" s="56">
        <v>75857395080</v>
      </c>
      <c r="D24" s="56">
        <v>11007286979.190006</v>
      </c>
      <c r="E24" s="56">
        <v>6.999999999999999E-6</v>
      </c>
      <c r="F24" s="56">
        <v>86864682059.189987</v>
      </c>
      <c r="G24" s="56">
        <v>86223613094.190002</v>
      </c>
      <c r="H24" s="56">
        <v>86223613094.190002</v>
      </c>
      <c r="I24" s="56">
        <v>641068964.99999332</v>
      </c>
      <c r="J24" s="56">
        <v>0</v>
      </c>
    </row>
    <row r="25" spans="1:10" s="57" customFormat="1" ht="11.25" x14ac:dyDescent="0.2">
      <c r="A25" s="55">
        <v>52</v>
      </c>
      <c r="B25" s="55" t="s">
        <v>40</v>
      </c>
      <c r="C25" s="56">
        <v>380747665</v>
      </c>
      <c r="D25" s="56">
        <v>9.9999999999999995E-7</v>
      </c>
      <c r="E25" s="56">
        <v>9.9999999999999995E-7</v>
      </c>
      <c r="F25" s="56">
        <v>380747665</v>
      </c>
      <c r="G25" s="56">
        <v>1.9999999999999999E-6</v>
      </c>
      <c r="H25" s="56">
        <v>1.9999999999999999E-6</v>
      </c>
      <c r="I25" s="56">
        <v>380747664.99999797</v>
      </c>
      <c r="J25" s="56">
        <v>0</v>
      </c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21" sqref="A21:XFD23"/>
    </sheetView>
  </sheetViews>
  <sheetFormatPr baseColWidth="10" defaultRowHeight="12.75" x14ac:dyDescent="0.2"/>
  <cols>
    <col min="1" max="1" width="11.5703125" style="19" bestFit="1" customWidth="1"/>
    <col min="2" max="2" width="32.42578125" style="19" customWidth="1"/>
    <col min="3" max="3" width="19" style="20" customWidth="1"/>
    <col min="4" max="4" width="17.140625" style="20" customWidth="1"/>
    <col min="5" max="5" width="15.5703125" style="20" customWidth="1"/>
    <col min="6" max="10" width="17.140625" style="20" customWidth="1"/>
    <col min="11" max="11" width="17.28515625" style="20" customWidth="1"/>
    <col min="12" max="12" width="16.42578125" style="19" bestFit="1" customWidth="1"/>
    <col min="13" max="16384" width="11.42578125" style="19"/>
  </cols>
  <sheetData>
    <row r="1" spans="1:15" customFormat="1" ht="15.75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24"/>
      <c r="M1" s="24"/>
    </row>
    <row r="2" spans="1:15" customFormat="1" ht="18" x14ac:dyDescent="0.2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24"/>
      <c r="M2" s="24"/>
    </row>
    <row r="3" spans="1:15" ht="19.5" customHeight="1" x14ac:dyDescent="0.2"/>
    <row r="4" spans="1:15" ht="34.5" customHeight="1" x14ac:dyDescent="0.2">
      <c r="A4" s="42" t="s">
        <v>1</v>
      </c>
      <c r="B4" s="42" t="s">
        <v>2</v>
      </c>
      <c r="C4" s="43" t="s">
        <v>18</v>
      </c>
      <c r="D4" s="43" t="s">
        <v>38</v>
      </c>
      <c r="E4" s="44" t="s">
        <v>39</v>
      </c>
      <c r="F4" s="43" t="s">
        <v>41</v>
      </c>
      <c r="G4" s="43" t="s">
        <v>42</v>
      </c>
      <c r="H4" s="45" t="s">
        <v>19</v>
      </c>
      <c r="I4" s="46" t="s">
        <v>46</v>
      </c>
      <c r="J4" s="43" t="s">
        <v>20</v>
      </c>
      <c r="K4" s="47" t="s">
        <v>47</v>
      </c>
    </row>
    <row r="5" spans="1:15" s="22" customFormat="1" ht="18" customHeight="1" x14ac:dyDescent="0.25">
      <c r="A5" s="58">
        <v>0</v>
      </c>
      <c r="B5" s="52" t="s">
        <v>21</v>
      </c>
      <c r="C5" s="53">
        <f t="shared" ref="C5:K5" si="0">+C6+C11+C15+C20+C25+C29</f>
        <v>106418418829</v>
      </c>
      <c r="D5" s="53">
        <f t="shared" si="0"/>
        <v>16567364523.940001</v>
      </c>
      <c r="E5" s="53">
        <f t="shared" si="0"/>
        <v>93689601</v>
      </c>
      <c r="F5" s="53">
        <f t="shared" si="0"/>
        <v>15000000</v>
      </c>
      <c r="G5" s="53">
        <f t="shared" si="0"/>
        <v>-15000000</v>
      </c>
      <c r="H5" s="53">
        <f t="shared" si="0"/>
        <v>122892093751.93999</v>
      </c>
      <c r="I5" s="53">
        <f t="shared" si="0"/>
        <v>85186785741.069992</v>
      </c>
      <c r="J5" s="53">
        <f t="shared" si="0"/>
        <v>37705308010.870003</v>
      </c>
      <c r="K5" s="53">
        <f t="shared" si="0"/>
        <v>10623589917.950001</v>
      </c>
      <c r="L5" s="59"/>
    </row>
    <row r="6" spans="1:15" s="12" customFormat="1" ht="16.5" customHeight="1" x14ac:dyDescent="0.25">
      <c r="A6" s="60">
        <v>5</v>
      </c>
      <c r="B6" s="13" t="s">
        <v>22</v>
      </c>
      <c r="C6" s="25">
        <f t="shared" ref="C6:K6" si="1">+C7+C8+C9</f>
        <v>8569342993</v>
      </c>
      <c r="D6" s="25">
        <f t="shared" si="1"/>
        <v>0</v>
      </c>
      <c r="E6" s="25">
        <f t="shared" si="1"/>
        <v>0</v>
      </c>
      <c r="F6" s="25">
        <f t="shared" si="1"/>
        <v>15000000</v>
      </c>
      <c r="G6" s="25">
        <f t="shared" si="1"/>
        <v>-15000000</v>
      </c>
      <c r="H6" s="25">
        <f t="shared" si="1"/>
        <v>8569342993</v>
      </c>
      <c r="I6" s="25">
        <f t="shared" si="1"/>
        <v>2838814753</v>
      </c>
      <c r="J6" s="25">
        <f t="shared" si="1"/>
        <v>5730528240</v>
      </c>
      <c r="K6" s="25">
        <f t="shared" si="1"/>
        <v>988246439.51999998</v>
      </c>
      <c r="L6" s="61"/>
    </row>
    <row r="7" spans="1:15" ht="15" x14ac:dyDescent="0.25">
      <c r="A7" s="63">
        <v>51</v>
      </c>
      <c r="B7" s="51" t="s">
        <v>23</v>
      </c>
      <c r="C7" s="16">
        <v>5293730188</v>
      </c>
      <c r="D7" s="16">
        <v>0</v>
      </c>
      <c r="E7" s="16">
        <v>0</v>
      </c>
      <c r="F7" s="16">
        <v>15000000</v>
      </c>
      <c r="G7" s="16">
        <v>0</v>
      </c>
      <c r="H7" s="16">
        <v>5308730188</v>
      </c>
      <c r="I7" s="16">
        <v>1618811927</v>
      </c>
      <c r="J7" s="16">
        <v>3689918261</v>
      </c>
      <c r="K7" s="16">
        <v>744693053</v>
      </c>
    </row>
    <row r="8" spans="1:15" ht="15" x14ac:dyDescent="0.25">
      <c r="A8" s="64">
        <v>52</v>
      </c>
      <c r="B8" s="65" t="s">
        <v>49</v>
      </c>
      <c r="C8" s="66">
        <v>2927116576</v>
      </c>
      <c r="D8" s="66">
        <v>0</v>
      </c>
      <c r="E8" s="66">
        <v>0</v>
      </c>
      <c r="F8" s="66">
        <v>0</v>
      </c>
      <c r="G8" s="66">
        <v>-15000000</v>
      </c>
      <c r="H8" s="66">
        <v>2912116576</v>
      </c>
      <c r="I8" s="66">
        <v>1211920122</v>
      </c>
      <c r="J8" s="66">
        <v>1700196454</v>
      </c>
      <c r="K8" s="67">
        <v>235470682.52000001</v>
      </c>
      <c r="L8" s="54"/>
      <c r="M8" s="54"/>
      <c r="N8" s="54"/>
      <c r="O8" s="54"/>
    </row>
    <row r="9" spans="1:15" ht="15" x14ac:dyDescent="0.25">
      <c r="A9" s="50">
        <v>53</v>
      </c>
      <c r="B9" s="50" t="s">
        <v>24</v>
      </c>
      <c r="C9" s="16">
        <v>348496229</v>
      </c>
      <c r="D9" s="16">
        <v>0</v>
      </c>
      <c r="E9" s="16">
        <v>0</v>
      </c>
      <c r="F9" s="16">
        <v>0</v>
      </c>
      <c r="G9" s="16">
        <v>0</v>
      </c>
      <c r="H9" s="16">
        <v>348496229</v>
      </c>
      <c r="I9" s="16">
        <v>8082704</v>
      </c>
      <c r="J9" s="16">
        <v>340413525</v>
      </c>
      <c r="K9" s="16">
        <v>8082704</v>
      </c>
    </row>
    <row r="10" spans="1:15" ht="15" x14ac:dyDescent="0.25">
      <c r="A10" s="40"/>
      <c r="B10" s="40"/>
      <c r="C10" s="16"/>
      <c r="D10" s="16"/>
      <c r="E10" s="16"/>
      <c r="F10" s="16"/>
      <c r="G10" s="16"/>
      <c r="H10" s="16"/>
      <c r="I10" s="16"/>
      <c r="J10" s="16"/>
      <c r="K10" s="16"/>
    </row>
    <row r="11" spans="1:15" ht="15" x14ac:dyDescent="0.25">
      <c r="A11" s="60">
        <v>6</v>
      </c>
      <c r="B11" s="13" t="s">
        <v>25</v>
      </c>
      <c r="C11" s="14">
        <f>+C12+C13</f>
        <v>6914078751</v>
      </c>
      <c r="D11" s="14">
        <f t="shared" ref="D11:K11" si="2">+D12+D13</f>
        <v>0</v>
      </c>
      <c r="E11" s="14">
        <f t="shared" si="2"/>
        <v>0</v>
      </c>
      <c r="F11" s="14">
        <f t="shared" si="2"/>
        <v>0</v>
      </c>
      <c r="G11" s="14">
        <f t="shared" si="2"/>
        <v>0</v>
      </c>
      <c r="H11" s="14">
        <f t="shared" si="2"/>
        <v>6914078751</v>
      </c>
      <c r="I11" s="14">
        <f t="shared" si="2"/>
        <v>1194241682</v>
      </c>
      <c r="J11" s="14">
        <f t="shared" si="2"/>
        <v>5719837069</v>
      </c>
      <c r="K11" s="14">
        <f t="shared" si="2"/>
        <v>900000</v>
      </c>
    </row>
    <row r="12" spans="1:15" ht="15" x14ac:dyDescent="0.25">
      <c r="A12" s="50">
        <v>611</v>
      </c>
      <c r="B12" s="50" t="s">
        <v>26</v>
      </c>
      <c r="C12" s="16">
        <v>6741000000</v>
      </c>
      <c r="D12" s="16">
        <v>0</v>
      </c>
      <c r="E12" s="16">
        <v>0</v>
      </c>
      <c r="F12" s="16">
        <v>0</v>
      </c>
      <c r="G12" s="16">
        <v>0</v>
      </c>
      <c r="H12" s="16">
        <v>6741000000</v>
      </c>
      <c r="I12" s="16">
        <v>1149336910</v>
      </c>
      <c r="J12" s="16">
        <v>5591663090</v>
      </c>
      <c r="K12" s="16">
        <v>0</v>
      </c>
    </row>
    <row r="13" spans="1:15" ht="15" x14ac:dyDescent="0.25">
      <c r="A13" s="50">
        <v>612</v>
      </c>
      <c r="B13" s="50" t="s">
        <v>27</v>
      </c>
      <c r="C13" s="16">
        <v>173078751</v>
      </c>
      <c r="D13" s="16">
        <v>0</v>
      </c>
      <c r="E13" s="16">
        <v>0</v>
      </c>
      <c r="F13" s="16">
        <v>0</v>
      </c>
      <c r="G13" s="16">
        <v>0</v>
      </c>
      <c r="H13" s="16">
        <v>173078751</v>
      </c>
      <c r="I13" s="16">
        <v>44904772</v>
      </c>
      <c r="J13" s="16">
        <v>128173979</v>
      </c>
      <c r="K13" s="16">
        <v>900000</v>
      </c>
    </row>
    <row r="14" spans="1:15" s="21" customFormat="1" ht="15" x14ac:dyDescent="0.25">
      <c r="A14" s="40"/>
      <c r="B14" s="40"/>
      <c r="C14" s="16"/>
      <c r="D14" s="16"/>
      <c r="E14" s="16"/>
      <c r="F14" s="16"/>
      <c r="G14" s="16"/>
      <c r="H14" s="16"/>
      <c r="I14" s="16"/>
      <c r="J14" s="16"/>
      <c r="K14" s="16"/>
    </row>
    <row r="15" spans="1:15" s="23" customFormat="1" ht="15" x14ac:dyDescent="0.25">
      <c r="A15" s="18">
        <v>7</v>
      </c>
      <c r="B15" s="18" t="s">
        <v>28</v>
      </c>
      <c r="C15" s="17">
        <v>3526198092</v>
      </c>
      <c r="D15" s="17">
        <v>0</v>
      </c>
      <c r="E15" s="17">
        <v>0</v>
      </c>
      <c r="F15" s="17">
        <v>0</v>
      </c>
      <c r="G15" s="17">
        <v>0</v>
      </c>
      <c r="H15" s="17">
        <v>3526198092</v>
      </c>
      <c r="I15" s="17">
        <v>7545877</v>
      </c>
      <c r="J15" s="17">
        <v>3518652215</v>
      </c>
      <c r="K15" s="17">
        <v>1760244</v>
      </c>
    </row>
    <row r="16" spans="1:15" ht="15" x14ac:dyDescent="0.25">
      <c r="A16" s="50">
        <v>711</v>
      </c>
      <c r="B16" s="50" t="s">
        <v>29</v>
      </c>
      <c r="C16" s="16">
        <v>160000000</v>
      </c>
      <c r="D16" s="16">
        <v>0</v>
      </c>
      <c r="E16" s="16">
        <v>0</v>
      </c>
      <c r="F16" s="16">
        <v>0</v>
      </c>
      <c r="G16" s="16">
        <v>0</v>
      </c>
      <c r="H16" s="16">
        <v>160000000</v>
      </c>
      <c r="I16" s="16">
        <v>7545877</v>
      </c>
      <c r="J16" s="16">
        <v>152454123</v>
      </c>
      <c r="K16" s="16">
        <v>1760244</v>
      </c>
    </row>
    <row r="17" spans="1:11" ht="15" x14ac:dyDescent="0.25">
      <c r="A17" s="50">
        <v>712</v>
      </c>
      <c r="B17" s="50" t="s">
        <v>30</v>
      </c>
      <c r="C17" s="16">
        <v>50000000</v>
      </c>
      <c r="D17" s="16">
        <v>0</v>
      </c>
      <c r="E17" s="16">
        <v>0</v>
      </c>
      <c r="F17" s="16">
        <v>0</v>
      </c>
      <c r="G17" s="16">
        <v>0</v>
      </c>
      <c r="H17" s="16">
        <v>50000000</v>
      </c>
      <c r="I17" s="16">
        <v>0</v>
      </c>
      <c r="J17" s="16">
        <v>50000000</v>
      </c>
      <c r="K17" s="16">
        <v>0</v>
      </c>
    </row>
    <row r="18" spans="1:11" ht="15" x14ac:dyDescent="0.25">
      <c r="A18" s="50">
        <v>713</v>
      </c>
      <c r="B18" s="50" t="s">
        <v>31</v>
      </c>
      <c r="C18" s="16">
        <v>3316198092</v>
      </c>
      <c r="D18" s="16">
        <v>0</v>
      </c>
      <c r="E18" s="16">
        <v>0</v>
      </c>
      <c r="F18" s="16">
        <v>0</v>
      </c>
      <c r="G18" s="16">
        <v>0</v>
      </c>
      <c r="H18" s="16">
        <v>3316198092</v>
      </c>
      <c r="I18" s="16">
        <v>0</v>
      </c>
      <c r="J18" s="16">
        <v>3316198092</v>
      </c>
      <c r="K18" s="16">
        <v>0</v>
      </c>
    </row>
    <row r="19" spans="1:11" ht="15" x14ac:dyDescent="0.25">
      <c r="A19" s="40"/>
      <c r="B19" s="40"/>
      <c r="C19" s="16"/>
      <c r="D19" s="16"/>
      <c r="E19" s="16"/>
      <c r="F19" s="16"/>
      <c r="G19" s="16"/>
      <c r="H19" s="16"/>
      <c r="I19" s="16"/>
      <c r="J19" s="16"/>
      <c r="K19" s="16"/>
    </row>
    <row r="20" spans="1:11" ht="15" x14ac:dyDescent="0.25">
      <c r="A20" s="60">
        <v>8</v>
      </c>
      <c r="B20" s="13" t="s">
        <v>32</v>
      </c>
      <c r="C20" s="14">
        <f t="shared" ref="C20:K20" si="3">+C21+C22+C23</f>
        <v>11170656248</v>
      </c>
      <c r="D20" s="14">
        <f t="shared" si="3"/>
        <v>3228418856.7600002</v>
      </c>
      <c r="E20" s="14">
        <f t="shared" si="3"/>
        <v>93689601</v>
      </c>
      <c r="F20" s="14">
        <f t="shared" si="3"/>
        <v>0</v>
      </c>
      <c r="G20" s="14">
        <f t="shared" si="3"/>
        <v>0</v>
      </c>
      <c r="H20" s="14">
        <f t="shared" si="3"/>
        <v>14305385503.76</v>
      </c>
      <c r="I20" s="14">
        <f t="shared" si="3"/>
        <v>8888459634.789999</v>
      </c>
      <c r="J20" s="14">
        <f t="shared" si="3"/>
        <v>5416925868.9700012</v>
      </c>
      <c r="K20" s="14">
        <f t="shared" si="3"/>
        <v>1109678981.1799998</v>
      </c>
    </row>
    <row r="21" spans="1:11" ht="15" x14ac:dyDescent="0.25">
      <c r="A21" s="50">
        <v>81</v>
      </c>
      <c r="B21" s="50" t="s">
        <v>33</v>
      </c>
      <c r="C21" s="16">
        <v>660008078</v>
      </c>
      <c r="D21" s="16">
        <v>1554855827.8199999</v>
      </c>
      <c r="E21" s="16">
        <v>93689601</v>
      </c>
      <c r="F21" s="16">
        <v>0</v>
      </c>
      <c r="G21" s="16">
        <v>0</v>
      </c>
      <c r="H21" s="16">
        <v>2121174304.8199999</v>
      </c>
      <c r="I21" s="16">
        <v>981240046.25999999</v>
      </c>
      <c r="J21" s="16">
        <v>1139934258.5599999</v>
      </c>
      <c r="K21" s="16">
        <v>535372956.55000001</v>
      </c>
    </row>
    <row r="22" spans="1:11" ht="15" x14ac:dyDescent="0.25">
      <c r="A22" s="50">
        <v>82</v>
      </c>
      <c r="B22" s="50" t="s">
        <v>34</v>
      </c>
      <c r="C22" s="16">
        <v>394481723</v>
      </c>
      <c r="D22" s="16">
        <v>98319307</v>
      </c>
      <c r="E22" s="16">
        <v>0</v>
      </c>
      <c r="F22" s="16">
        <v>0</v>
      </c>
      <c r="G22" s="16">
        <v>0</v>
      </c>
      <c r="H22" s="16">
        <v>492801030</v>
      </c>
      <c r="I22" s="16">
        <v>492801030</v>
      </c>
      <c r="J22" s="16">
        <v>0</v>
      </c>
      <c r="K22" s="16">
        <v>50527448</v>
      </c>
    </row>
    <row r="23" spans="1:11" ht="15" x14ac:dyDescent="0.25">
      <c r="A23" s="50">
        <v>83</v>
      </c>
      <c r="B23" s="50" t="s">
        <v>35</v>
      </c>
      <c r="C23" s="16">
        <v>10116166447</v>
      </c>
      <c r="D23" s="16">
        <v>1575243721.9400001</v>
      </c>
      <c r="E23" s="16">
        <v>0</v>
      </c>
      <c r="F23" s="16">
        <v>0</v>
      </c>
      <c r="G23" s="16">
        <v>0</v>
      </c>
      <c r="H23" s="16">
        <v>11691410168.940001</v>
      </c>
      <c r="I23" s="16">
        <v>7414418558.5299997</v>
      </c>
      <c r="J23" s="16">
        <v>4276991610.4100008</v>
      </c>
      <c r="K23" s="16">
        <v>523778576.63</v>
      </c>
    </row>
    <row r="24" spans="1:11" s="23" customFormat="1" ht="15" x14ac:dyDescent="0.25">
      <c r="A24" s="40"/>
      <c r="B24" s="40"/>
      <c r="C24" s="16"/>
      <c r="D24" s="16"/>
      <c r="E24" s="16"/>
      <c r="F24" s="16"/>
      <c r="G24" s="16"/>
      <c r="H24" s="16"/>
      <c r="I24" s="16"/>
      <c r="J24" s="16"/>
      <c r="K24" s="16"/>
    </row>
    <row r="25" spans="1:11" s="23" customFormat="1" ht="15" x14ac:dyDescent="0.25">
      <c r="A25" s="18">
        <v>10</v>
      </c>
      <c r="B25" s="18" t="s">
        <v>36</v>
      </c>
      <c r="C25" s="17">
        <f t="shared" ref="C25:K25" si="4">+C26+C27</f>
        <v>76238142745</v>
      </c>
      <c r="D25" s="17">
        <f t="shared" si="4"/>
        <v>11007286979.190001</v>
      </c>
      <c r="E25" s="17">
        <f t="shared" si="4"/>
        <v>0</v>
      </c>
      <c r="F25" s="17">
        <f t="shared" si="4"/>
        <v>0</v>
      </c>
      <c r="G25" s="17">
        <f t="shared" si="4"/>
        <v>0</v>
      </c>
      <c r="H25" s="17">
        <f t="shared" si="4"/>
        <v>87245429724.189987</v>
      </c>
      <c r="I25" s="17">
        <f t="shared" si="4"/>
        <v>72257723794.279999</v>
      </c>
      <c r="J25" s="17">
        <f t="shared" si="4"/>
        <v>14987705929.91</v>
      </c>
      <c r="K25" s="17">
        <f t="shared" si="4"/>
        <v>8523004253.25</v>
      </c>
    </row>
    <row r="26" spans="1:11" ht="15" x14ac:dyDescent="0.25">
      <c r="A26" s="50">
        <v>1001</v>
      </c>
      <c r="B26" s="50" t="s">
        <v>37</v>
      </c>
      <c r="C26" s="16">
        <v>75857395080</v>
      </c>
      <c r="D26" s="16">
        <v>11007286979.190001</v>
      </c>
      <c r="E26" s="16">
        <v>0</v>
      </c>
      <c r="F26" s="16">
        <v>0</v>
      </c>
      <c r="G26" s="16">
        <v>0</v>
      </c>
      <c r="H26" s="16">
        <v>86864682059.189987</v>
      </c>
      <c r="I26" s="16">
        <v>72257723794.279999</v>
      </c>
      <c r="J26" s="16">
        <v>14606958264.91</v>
      </c>
      <c r="K26" s="16">
        <v>8523004253.25</v>
      </c>
    </row>
    <row r="27" spans="1:11" ht="15" x14ac:dyDescent="0.25">
      <c r="A27" s="50">
        <v>1002</v>
      </c>
      <c r="B27" s="50" t="s">
        <v>50</v>
      </c>
      <c r="C27" s="16">
        <v>380747665</v>
      </c>
      <c r="D27" s="16">
        <v>0</v>
      </c>
      <c r="E27" s="16">
        <v>0</v>
      </c>
      <c r="F27" s="16">
        <v>0</v>
      </c>
      <c r="G27" s="16">
        <v>0</v>
      </c>
      <c r="H27" s="16">
        <v>380747665</v>
      </c>
      <c r="I27" s="16">
        <v>0</v>
      </c>
      <c r="J27" s="16">
        <v>380747665</v>
      </c>
      <c r="K27" s="16">
        <v>0</v>
      </c>
    </row>
    <row r="29" spans="1:11" s="23" customFormat="1" ht="15" x14ac:dyDescent="0.25">
      <c r="A29" s="18">
        <v>94</v>
      </c>
      <c r="B29" s="18" t="s">
        <v>43</v>
      </c>
      <c r="C29" s="17">
        <v>0</v>
      </c>
      <c r="D29" s="17">
        <v>2331658687.9899998</v>
      </c>
      <c r="E29" s="17">
        <v>0</v>
      </c>
      <c r="F29" s="17">
        <v>0</v>
      </c>
      <c r="G29" s="17">
        <v>0</v>
      </c>
      <c r="H29" s="17">
        <v>2331658687.9899998</v>
      </c>
      <c r="I29" s="17">
        <v>0</v>
      </c>
      <c r="J29" s="17">
        <v>2331658687.9899998</v>
      </c>
      <c r="K29" s="17">
        <v>0</v>
      </c>
    </row>
    <row r="30" spans="1:11" x14ac:dyDescent="0.2"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C32" s="62"/>
      <c r="D32" s="62"/>
      <c r="E32" s="62"/>
      <c r="F32" s="62"/>
      <c r="G32" s="62"/>
      <c r="H32" s="62"/>
      <c r="I32" s="62"/>
      <c r="J32" s="62"/>
      <c r="K32" s="62"/>
    </row>
  </sheetData>
  <mergeCells count="2">
    <mergeCell ref="A1:K1"/>
    <mergeCell ref="A2:K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"/>
  <sheetViews>
    <sheetView workbookViewId="0">
      <selection activeCell="A20" sqref="A20:XFD21"/>
    </sheetView>
  </sheetViews>
  <sheetFormatPr baseColWidth="10" defaultRowHeight="15" x14ac:dyDescent="0.25"/>
  <cols>
    <col min="1" max="1" width="9" customWidth="1"/>
    <col min="2" max="2" width="34.5703125" customWidth="1"/>
    <col min="3" max="3" width="17.42578125" style="2" bestFit="1" customWidth="1"/>
    <col min="4" max="4" width="17.140625" style="2" bestFit="1" customWidth="1"/>
    <col min="5" max="5" width="15" style="2" customWidth="1"/>
    <col min="6" max="6" width="17.140625" style="2" customWidth="1"/>
    <col min="7" max="7" width="17.5703125" style="2" customWidth="1"/>
    <col min="8" max="8" width="16.28515625" style="2" customWidth="1"/>
    <col min="9" max="9" width="18.5703125" style="2" customWidth="1"/>
    <col min="10" max="10" width="17.28515625" style="2" customWidth="1"/>
    <col min="11" max="11" width="15.140625" style="2" customWidth="1"/>
    <col min="12" max="12" width="18.140625" style="2" customWidth="1"/>
    <col min="13" max="13" width="17" style="2" customWidth="1"/>
    <col min="14" max="14" width="16.140625" style="2" customWidth="1"/>
    <col min="15" max="15" width="15.28515625" style="2" bestFit="1" customWidth="1"/>
    <col min="16" max="16" width="16.42578125" style="2" bestFit="1" customWidth="1"/>
    <col min="17" max="17" width="17.42578125" style="2" bestFit="1" customWidth="1"/>
    <col min="18" max="18" width="15.28515625" style="2" bestFit="1" customWidth="1"/>
  </cols>
  <sheetData>
    <row r="1" spans="1:41" s="69" customFormat="1" ht="18.75" x14ac:dyDescent="0.3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68"/>
      <c r="P1" s="68"/>
      <c r="Q1" s="68"/>
      <c r="R1" s="68"/>
    </row>
    <row r="2" spans="1:41" s="69" customFormat="1" ht="18.75" x14ac:dyDescent="0.3">
      <c r="A2" s="111" t="s">
        <v>57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68"/>
      <c r="P2" s="68"/>
      <c r="Q2" s="68"/>
      <c r="R2" s="68"/>
    </row>
    <row r="3" spans="1:41" x14ac:dyDescent="0.25">
      <c r="A3" s="1"/>
      <c r="F3" s="27"/>
      <c r="G3" s="27"/>
      <c r="H3" s="27"/>
      <c r="M3" s="27"/>
    </row>
    <row r="4" spans="1:41" s="73" customFormat="1" ht="32.25" customHeight="1" x14ac:dyDescent="0.2">
      <c r="A4" s="29" t="s">
        <v>1</v>
      </c>
      <c r="B4" s="29" t="s">
        <v>2</v>
      </c>
      <c r="C4" s="3" t="s">
        <v>44</v>
      </c>
      <c r="D4" s="3" t="s">
        <v>38</v>
      </c>
      <c r="E4" s="3" t="s">
        <v>39</v>
      </c>
      <c r="F4" s="3" t="s">
        <v>3</v>
      </c>
      <c r="G4" s="70" t="s">
        <v>58</v>
      </c>
      <c r="H4" s="70" t="s">
        <v>59</v>
      </c>
      <c r="I4" s="70" t="s">
        <v>4</v>
      </c>
      <c r="J4" s="71" t="s">
        <v>60</v>
      </c>
      <c r="K4" s="71" t="s">
        <v>59</v>
      </c>
      <c r="L4" s="71" t="s">
        <v>5</v>
      </c>
      <c r="M4" s="32" t="s">
        <v>6</v>
      </c>
      <c r="N4" s="3" t="s">
        <v>7</v>
      </c>
      <c r="O4" s="72"/>
      <c r="P4" s="72"/>
      <c r="Q4" s="72"/>
      <c r="R4" s="72"/>
    </row>
    <row r="5" spans="1:41" s="6" customFormat="1" ht="16.5" customHeight="1" x14ac:dyDescent="0.25">
      <c r="A5" s="4">
        <v>1</v>
      </c>
      <c r="B5" s="4" t="s">
        <v>8</v>
      </c>
      <c r="C5" s="5">
        <f t="shared" ref="C5:N5" si="0">+C7+C9+C19+C23</f>
        <v>106418418829</v>
      </c>
      <c r="D5" s="5">
        <f t="shared" si="0"/>
        <v>16567364523.94001</v>
      </c>
      <c r="E5" s="5">
        <f t="shared" si="0"/>
        <v>93689601.000009</v>
      </c>
      <c r="F5" s="5">
        <f t="shared" si="0"/>
        <v>122892093751.93999</v>
      </c>
      <c r="G5" s="5">
        <f t="shared" si="0"/>
        <v>103301898594.28999</v>
      </c>
      <c r="H5" s="5">
        <f t="shared" si="0"/>
        <v>2543204184.7400079</v>
      </c>
      <c r="I5" s="5">
        <f t="shared" si="0"/>
        <v>105845102779.03</v>
      </c>
      <c r="J5" s="5">
        <f t="shared" si="0"/>
        <v>102759425342.27998</v>
      </c>
      <c r="K5" s="5">
        <f t="shared" si="0"/>
        <v>1425342981.2400081</v>
      </c>
      <c r="L5" s="5">
        <f t="shared" si="0"/>
        <v>104184768323.52</v>
      </c>
      <c r="M5" s="5">
        <f t="shared" si="0"/>
        <v>17046990972.90999</v>
      </c>
      <c r="N5" s="5">
        <f t="shared" si="0"/>
        <v>1660334455.5100002</v>
      </c>
      <c r="O5" s="74"/>
      <c r="P5" s="74"/>
      <c r="Q5" s="74"/>
      <c r="R5" s="74"/>
    </row>
    <row r="6" spans="1:41" x14ac:dyDescent="0.25">
      <c r="A6" s="75"/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41" s="11" customFormat="1" ht="15" customHeight="1" x14ac:dyDescent="0.2">
      <c r="A7" s="9" t="s">
        <v>9</v>
      </c>
      <c r="B7" s="9" t="s">
        <v>10</v>
      </c>
      <c r="C7" s="10">
        <v>10572364774</v>
      </c>
      <c r="D7" s="10">
        <v>5179192344.75</v>
      </c>
      <c r="E7" s="10">
        <v>0</v>
      </c>
      <c r="F7" s="10">
        <v>15751557118.75</v>
      </c>
      <c r="G7" s="10">
        <v>15751557118.75</v>
      </c>
      <c r="H7" s="10">
        <v>0</v>
      </c>
      <c r="I7" s="10">
        <v>15751557118.75</v>
      </c>
      <c r="J7" s="10">
        <v>15751557118.75</v>
      </c>
      <c r="K7" s="10">
        <v>0</v>
      </c>
      <c r="L7" s="10">
        <v>15751557118.75</v>
      </c>
      <c r="M7" s="35"/>
      <c r="N7" s="36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</row>
    <row r="8" spans="1:41" x14ac:dyDescent="0.25">
      <c r="A8" s="15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P8"/>
      <c r="Q8"/>
      <c r="R8"/>
    </row>
    <row r="9" spans="1:41" s="12" customFormat="1" x14ac:dyDescent="0.25">
      <c r="A9" s="18">
        <v>2</v>
      </c>
      <c r="B9" s="18" t="s">
        <v>11</v>
      </c>
      <c r="C9" s="39">
        <v>19586119966</v>
      </c>
      <c r="D9" s="39">
        <v>380885200</v>
      </c>
      <c r="E9" s="39">
        <v>93689601</v>
      </c>
      <c r="F9" s="39">
        <v>19873315565</v>
      </c>
      <c r="G9" s="39">
        <v>1319571924</v>
      </c>
      <c r="H9" s="39">
        <v>2527575501.5</v>
      </c>
      <c r="I9" s="39">
        <v>3847147425.5</v>
      </c>
      <c r="J9" s="39">
        <v>777098671.99000001</v>
      </c>
      <c r="K9" s="39">
        <v>1409714298</v>
      </c>
      <c r="L9" s="39">
        <v>2186812969.9899998</v>
      </c>
      <c r="M9" s="39">
        <v>16026168139.5</v>
      </c>
      <c r="N9" s="39">
        <v>1660334455.5100002</v>
      </c>
      <c r="O9" s="79"/>
      <c r="P9" s="80"/>
      <c r="Q9" s="80"/>
      <c r="R9" s="80"/>
    </row>
    <row r="10" spans="1:41" s="38" customFormat="1" x14ac:dyDescent="0.25">
      <c r="A10" s="48">
        <v>21</v>
      </c>
      <c r="B10" s="48" t="s">
        <v>12</v>
      </c>
      <c r="C10" s="49">
        <v>16162059158</v>
      </c>
      <c r="D10" s="49">
        <v>9.9999999999999995E-7</v>
      </c>
      <c r="E10" s="49">
        <v>9.9999999999999995E-7</v>
      </c>
      <c r="F10" s="49">
        <v>16162059158</v>
      </c>
      <c r="G10" s="49">
        <v>426778957</v>
      </c>
      <c r="H10" s="49">
        <v>1875460253.5</v>
      </c>
      <c r="I10" s="49">
        <v>2302239210.5</v>
      </c>
      <c r="J10" s="49">
        <v>276994537</v>
      </c>
      <c r="K10" s="49">
        <v>1047025204</v>
      </c>
      <c r="L10" s="49">
        <v>1324019741</v>
      </c>
      <c r="M10" s="49">
        <v>13859819947.5</v>
      </c>
      <c r="N10" s="49">
        <v>978219469.5</v>
      </c>
      <c r="O10" s="81"/>
      <c r="P10" s="82"/>
      <c r="Q10" s="82"/>
      <c r="R10" s="82"/>
    </row>
    <row r="11" spans="1:41" s="84" customFormat="1" x14ac:dyDescent="0.25">
      <c r="A11" s="50">
        <v>211</v>
      </c>
      <c r="B11" s="50" t="s">
        <v>51</v>
      </c>
      <c r="C11" s="51">
        <v>1759132199</v>
      </c>
      <c r="D11" s="51">
        <v>9.9999999999999995E-7</v>
      </c>
      <c r="E11" s="51">
        <v>9.9999999999999995E-7</v>
      </c>
      <c r="F11" s="51">
        <v>1759132199</v>
      </c>
      <c r="G11" s="51">
        <v>384511610</v>
      </c>
      <c r="H11" s="51">
        <v>378459292</v>
      </c>
      <c r="I11" s="51">
        <v>762970902</v>
      </c>
      <c r="J11" s="51">
        <v>234918340</v>
      </c>
      <c r="K11" s="51">
        <v>290395492</v>
      </c>
      <c r="L11" s="51">
        <v>525313832</v>
      </c>
      <c r="M11" s="51">
        <v>996161297</v>
      </c>
      <c r="N11" s="51">
        <v>237657070</v>
      </c>
      <c r="O11" s="20"/>
      <c r="P11" s="83"/>
      <c r="Q11" s="83"/>
      <c r="R11" s="83"/>
    </row>
    <row r="12" spans="1:41" s="84" customFormat="1" x14ac:dyDescent="0.25">
      <c r="A12" s="50">
        <v>212</v>
      </c>
      <c r="B12" s="50" t="s">
        <v>52</v>
      </c>
      <c r="C12" s="51">
        <v>7763650000</v>
      </c>
      <c r="D12" s="51">
        <v>9.9999999999999995E-7</v>
      </c>
      <c r="E12" s="51">
        <v>9.9999999999999995E-7</v>
      </c>
      <c r="F12" s="51">
        <v>7763650000</v>
      </c>
      <c r="G12" s="51">
        <v>39850800</v>
      </c>
      <c r="H12" s="51">
        <v>785936730</v>
      </c>
      <c r="I12" s="51">
        <v>825787530</v>
      </c>
      <c r="J12" s="51">
        <v>40653300</v>
      </c>
      <c r="K12" s="51">
        <v>536668210</v>
      </c>
      <c r="L12" s="51">
        <v>577321510</v>
      </c>
      <c r="M12" s="51">
        <v>6937862470</v>
      </c>
      <c r="N12" s="51">
        <v>248466020</v>
      </c>
      <c r="O12" s="20"/>
      <c r="P12" s="83"/>
      <c r="Q12" s="83"/>
      <c r="R12" s="83"/>
    </row>
    <row r="13" spans="1:41" s="84" customFormat="1" x14ac:dyDescent="0.25">
      <c r="A13" s="50">
        <v>213</v>
      </c>
      <c r="B13" s="50" t="s">
        <v>53</v>
      </c>
      <c r="C13" s="51">
        <v>6639276959</v>
      </c>
      <c r="D13" s="51">
        <v>9.9999999999999995E-7</v>
      </c>
      <c r="E13" s="51">
        <v>9.9999999999999995E-7</v>
      </c>
      <c r="F13" s="51">
        <v>6639276959</v>
      </c>
      <c r="G13" s="51">
        <v>2416547</v>
      </c>
      <c r="H13" s="51">
        <v>711064231.5</v>
      </c>
      <c r="I13" s="51">
        <v>713480778.5</v>
      </c>
      <c r="J13" s="51">
        <v>1422897</v>
      </c>
      <c r="K13" s="51">
        <v>219961502</v>
      </c>
      <c r="L13" s="51">
        <v>221384399</v>
      </c>
      <c r="M13" s="51">
        <v>5925796180.5</v>
      </c>
      <c r="N13" s="51">
        <v>492096379.5</v>
      </c>
      <c r="O13" s="20"/>
      <c r="P13" s="83"/>
      <c r="Q13" s="83"/>
      <c r="R13" s="83"/>
    </row>
    <row r="14" spans="1:41" s="38" customFormat="1" x14ac:dyDescent="0.25">
      <c r="A14" s="40"/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81"/>
      <c r="P14" s="82"/>
      <c r="Q14" s="82"/>
      <c r="R14" s="82"/>
    </row>
    <row r="15" spans="1:41" s="38" customFormat="1" x14ac:dyDescent="0.25">
      <c r="A15" s="48">
        <v>22</v>
      </c>
      <c r="B15" s="48" t="s">
        <v>13</v>
      </c>
      <c r="C15" s="49">
        <v>11522333</v>
      </c>
      <c r="D15" s="49">
        <v>9.9999999999999995E-7</v>
      </c>
      <c r="E15" s="49">
        <v>9.9999999999999995E-7</v>
      </c>
      <c r="F15" s="49">
        <v>11522333</v>
      </c>
      <c r="G15" s="49">
        <v>7305893</v>
      </c>
      <c r="H15" s="49">
        <v>3034848</v>
      </c>
      <c r="I15" s="49">
        <v>10340741</v>
      </c>
      <c r="J15" s="49">
        <v>6649408</v>
      </c>
      <c r="K15" s="49">
        <v>2184732</v>
      </c>
      <c r="L15" s="49">
        <v>8834140</v>
      </c>
      <c r="M15" s="49">
        <v>1181592</v>
      </c>
      <c r="N15" s="49">
        <v>1506601</v>
      </c>
      <c r="O15" s="81"/>
      <c r="P15" s="82"/>
      <c r="Q15" s="82"/>
      <c r="R15" s="82"/>
    </row>
    <row r="16" spans="1:41" s="38" customFormat="1" x14ac:dyDescent="0.25">
      <c r="A16" s="48">
        <v>23</v>
      </c>
      <c r="B16" s="48" t="s">
        <v>14</v>
      </c>
      <c r="C16" s="49">
        <v>2814247000</v>
      </c>
      <c r="D16" s="49">
        <v>9.9999999999999995E-7</v>
      </c>
      <c r="E16" s="49">
        <v>9.9999999999999995E-7</v>
      </c>
      <c r="F16" s="49">
        <v>2814247000</v>
      </c>
      <c r="G16" s="49">
        <v>9.9999999999999995E-7</v>
      </c>
      <c r="H16" s="49">
        <v>649080400</v>
      </c>
      <c r="I16" s="49">
        <v>649080400.00000095</v>
      </c>
      <c r="J16" s="49">
        <v>9.9999999999999995E-7</v>
      </c>
      <c r="K16" s="49">
        <v>330161600</v>
      </c>
      <c r="L16" s="49">
        <v>330161600.00000101</v>
      </c>
      <c r="M16" s="49">
        <v>2165166599.999999</v>
      </c>
      <c r="N16" s="49">
        <v>318918799.99999994</v>
      </c>
      <c r="O16" s="81"/>
      <c r="P16" s="82"/>
      <c r="Q16" s="82"/>
      <c r="R16" s="82"/>
    </row>
    <row r="17" spans="1:18" s="38" customFormat="1" x14ac:dyDescent="0.25">
      <c r="A17" s="48">
        <v>24</v>
      </c>
      <c r="B17" s="48" t="s">
        <v>15</v>
      </c>
      <c r="C17" s="49">
        <v>598291475</v>
      </c>
      <c r="D17" s="49">
        <v>380885200</v>
      </c>
      <c r="E17" s="49">
        <v>93689601</v>
      </c>
      <c r="F17" s="49">
        <v>885487074</v>
      </c>
      <c r="G17" s="49">
        <v>885487074</v>
      </c>
      <c r="H17" s="49">
        <v>9.9999999999999995E-7</v>
      </c>
      <c r="I17" s="49">
        <v>885487074.00000095</v>
      </c>
      <c r="J17" s="49">
        <v>493454726.99000001</v>
      </c>
      <c r="K17" s="49">
        <v>30342762</v>
      </c>
      <c r="L17" s="49">
        <v>523797488.99000001</v>
      </c>
      <c r="M17" s="49">
        <v>-9.5367431640625E-7</v>
      </c>
      <c r="N17" s="49">
        <v>361689585.01000094</v>
      </c>
      <c r="O17" s="81"/>
      <c r="P17" s="82"/>
      <c r="Q17" s="82"/>
      <c r="R17" s="82"/>
    </row>
    <row r="18" spans="1:18" s="12" customFormat="1" x14ac:dyDescent="0.25">
      <c r="A18" s="40"/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79"/>
      <c r="P18" s="80"/>
      <c r="Q18" s="80"/>
      <c r="R18" s="80"/>
    </row>
    <row r="19" spans="1:18" s="12" customFormat="1" x14ac:dyDescent="0.25">
      <c r="A19" s="18">
        <v>3</v>
      </c>
      <c r="B19" s="18" t="s">
        <v>16</v>
      </c>
      <c r="C19" s="39">
        <v>21791344</v>
      </c>
      <c r="D19" s="39">
        <v>9.9999999999999995E-7</v>
      </c>
      <c r="E19" s="39">
        <v>9.9999999999999995E-7</v>
      </c>
      <c r="F19" s="39">
        <v>21791344</v>
      </c>
      <c r="G19" s="39">
        <v>7156457.3499999996</v>
      </c>
      <c r="H19" s="39">
        <v>15628683.24</v>
      </c>
      <c r="I19" s="39">
        <v>22785140.59</v>
      </c>
      <c r="J19" s="39">
        <v>7156457.3499999996</v>
      </c>
      <c r="K19" s="39">
        <v>15628683.24</v>
      </c>
      <c r="L19" s="39">
        <v>22785140.59</v>
      </c>
      <c r="M19" s="39">
        <v>-993796.58999999985</v>
      </c>
      <c r="N19" s="39">
        <v>0</v>
      </c>
      <c r="O19" s="79"/>
      <c r="P19" s="80"/>
      <c r="Q19" s="80"/>
      <c r="R19" s="80"/>
    </row>
    <row r="20" spans="1:18" s="84" customFormat="1" x14ac:dyDescent="0.25">
      <c r="A20" s="50">
        <v>31</v>
      </c>
      <c r="B20" s="50" t="s">
        <v>61</v>
      </c>
      <c r="C20" s="51">
        <v>1000</v>
      </c>
      <c r="D20" s="51">
        <v>9.9999999999999995E-7</v>
      </c>
      <c r="E20" s="51">
        <v>9.9999999999999995E-7</v>
      </c>
      <c r="F20" s="51">
        <v>1000</v>
      </c>
      <c r="G20" s="51">
        <v>9.9999999999999995E-7</v>
      </c>
      <c r="H20" s="51">
        <v>9.9999999999999995E-7</v>
      </c>
      <c r="I20" s="51">
        <v>1.9999999999999999E-6</v>
      </c>
      <c r="J20" s="51">
        <v>9.9999999999999995E-7</v>
      </c>
      <c r="K20" s="51">
        <v>9.9999999999999995E-7</v>
      </c>
      <c r="L20" s="51">
        <v>1.9999999999999999E-6</v>
      </c>
      <c r="M20" s="51">
        <v>999.99999800000001</v>
      </c>
      <c r="N20" s="51">
        <v>0</v>
      </c>
      <c r="O20" s="20"/>
      <c r="P20" s="83"/>
      <c r="Q20" s="83"/>
      <c r="R20" s="83"/>
    </row>
    <row r="21" spans="1:18" s="84" customFormat="1" x14ac:dyDescent="0.25">
      <c r="A21" s="50">
        <v>32</v>
      </c>
      <c r="B21" s="50" t="s">
        <v>17</v>
      </c>
      <c r="C21" s="51">
        <v>21790344</v>
      </c>
      <c r="D21" s="51">
        <v>9.9999999999999995E-7</v>
      </c>
      <c r="E21" s="51">
        <v>9.9999999999999995E-7</v>
      </c>
      <c r="F21" s="51">
        <v>21790344</v>
      </c>
      <c r="G21" s="51">
        <v>7156457.3499999996</v>
      </c>
      <c r="H21" s="51">
        <v>15628683.24</v>
      </c>
      <c r="I21" s="51">
        <v>22785140.59</v>
      </c>
      <c r="J21" s="51">
        <v>7156457.3499999996</v>
      </c>
      <c r="K21" s="51">
        <v>15628683.24</v>
      </c>
      <c r="L21" s="51">
        <v>22785140.59</v>
      </c>
      <c r="M21" s="51">
        <v>-994796.58999999985</v>
      </c>
      <c r="N21" s="51">
        <v>0</v>
      </c>
      <c r="O21" s="20"/>
      <c r="P21" s="83"/>
      <c r="Q21" s="83"/>
      <c r="R21" s="83"/>
    </row>
    <row r="22" spans="1:18" x14ac:dyDescent="0.25">
      <c r="A22" s="40"/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20"/>
    </row>
    <row r="23" spans="1:18" s="12" customFormat="1" x14ac:dyDescent="0.25">
      <c r="A23" s="18">
        <v>5</v>
      </c>
      <c r="B23" s="18" t="s">
        <v>45</v>
      </c>
      <c r="C23" s="39">
        <f t="shared" ref="C23:N23" si="1">+C24+C25</f>
        <v>76238142745</v>
      </c>
      <c r="D23" s="39">
        <f t="shared" si="1"/>
        <v>11007286979.190008</v>
      </c>
      <c r="E23" s="39">
        <f t="shared" si="1"/>
        <v>7.9999999999999996E-6</v>
      </c>
      <c r="F23" s="39">
        <f t="shared" si="1"/>
        <v>87245429724.189987</v>
      </c>
      <c r="G23" s="39">
        <f t="shared" si="1"/>
        <v>86223613094.189987</v>
      </c>
      <c r="H23" s="39">
        <f t="shared" si="1"/>
        <v>7.9999999999999996E-6</v>
      </c>
      <c r="I23" s="39">
        <f t="shared" si="1"/>
        <v>86223613094.190002</v>
      </c>
      <c r="J23" s="39">
        <f t="shared" si="1"/>
        <v>86223613094.189987</v>
      </c>
      <c r="K23" s="39">
        <f t="shared" si="1"/>
        <v>7.9999999999999996E-6</v>
      </c>
      <c r="L23" s="39">
        <f t="shared" si="1"/>
        <v>86223613094.190002</v>
      </c>
      <c r="M23" s="39">
        <f t="shared" si="1"/>
        <v>1021816629.9999913</v>
      </c>
      <c r="N23" s="39">
        <f t="shared" si="1"/>
        <v>0</v>
      </c>
      <c r="O23" s="79"/>
      <c r="P23" s="80"/>
      <c r="Q23" s="80"/>
      <c r="R23" s="80"/>
    </row>
    <row r="24" spans="1:18" s="84" customFormat="1" x14ac:dyDescent="0.25">
      <c r="A24" s="50">
        <v>51</v>
      </c>
      <c r="B24" s="50" t="s">
        <v>48</v>
      </c>
      <c r="C24" s="51">
        <v>75857395080</v>
      </c>
      <c r="D24" s="51">
        <v>11007286979.190006</v>
      </c>
      <c r="E24" s="51">
        <v>6.999999999999999E-6</v>
      </c>
      <c r="F24" s="51">
        <v>86864682059.189987</v>
      </c>
      <c r="G24" s="51">
        <v>86223613094.189987</v>
      </c>
      <c r="H24" s="51">
        <v>6.999999999999999E-6</v>
      </c>
      <c r="I24" s="51">
        <v>86223613094.190002</v>
      </c>
      <c r="J24" s="51">
        <v>86223613094.189987</v>
      </c>
      <c r="K24" s="51">
        <v>6.999999999999999E-6</v>
      </c>
      <c r="L24" s="51">
        <v>86223613094.190002</v>
      </c>
      <c r="M24" s="51">
        <v>641068964.99999332</v>
      </c>
      <c r="N24" s="51">
        <v>0</v>
      </c>
      <c r="O24" s="20"/>
      <c r="P24" s="83"/>
      <c r="Q24" s="83"/>
      <c r="R24" s="83"/>
    </row>
    <row r="25" spans="1:18" s="84" customFormat="1" x14ac:dyDescent="0.25">
      <c r="A25" s="50">
        <v>52</v>
      </c>
      <c r="B25" s="50" t="s">
        <v>40</v>
      </c>
      <c r="C25" s="51">
        <v>380747665</v>
      </c>
      <c r="D25" s="51">
        <v>9.9999999999999995E-7</v>
      </c>
      <c r="E25" s="51">
        <v>9.9999999999999995E-7</v>
      </c>
      <c r="F25" s="51">
        <v>380747665</v>
      </c>
      <c r="G25" s="51">
        <v>9.9999999999999995E-7</v>
      </c>
      <c r="H25" s="51">
        <v>9.9999999999999995E-7</v>
      </c>
      <c r="I25" s="51">
        <v>1.9999999999999999E-6</v>
      </c>
      <c r="J25" s="51">
        <v>9.9999999999999995E-7</v>
      </c>
      <c r="K25" s="51">
        <v>9.9999999999999995E-7</v>
      </c>
      <c r="L25" s="51">
        <v>1.9999999999999999E-6</v>
      </c>
      <c r="M25" s="51">
        <v>380747664.99999797</v>
      </c>
      <c r="N25" s="51">
        <v>0</v>
      </c>
      <c r="O25" s="83"/>
      <c r="P25" s="83"/>
      <c r="Q25" s="83"/>
      <c r="R25" s="83"/>
    </row>
  </sheetData>
  <mergeCells count="2">
    <mergeCell ref="A1:N1"/>
    <mergeCell ref="A2:N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opLeftCell="E1" workbookViewId="0">
      <selection activeCell="H33" sqref="H33"/>
    </sheetView>
  </sheetViews>
  <sheetFormatPr baseColWidth="10" defaultRowHeight="12" x14ac:dyDescent="0.2"/>
  <cols>
    <col min="1" max="1" width="10.85546875" style="90" customWidth="1"/>
    <col min="2" max="2" width="37.85546875" style="90" customWidth="1"/>
    <col min="3" max="3" width="17.42578125" style="91" bestFit="1" customWidth="1"/>
    <col min="4" max="4" width="17" style="91" customWidth="1"/>
    <col min="5" max="6" width="13.7109375" style="91" bestFit="1" customWidth="1"/>
    <col min="7" max="7" width="14.42578125" style="91" bestFit="1" customWidth="1"/>
    <col min="8" max="8" width="17" style="91" customWidth="1"/>
    <col min="9" max="9" width="17.5703125" style="91" customWidth="1"/>
    <col min="10" max="10" width="16.7109375" style="91" customWidth="1"/>
    <col min="11" max="11" width="18.28515625" style="91" customWidth="1"/>
    <col min="12" max="12" width="17.42578125" style="91" bestFit="1" customWidth="1"/>
    <col min="13" max="13" width="17.42578125" style="91" customWidth="1"/>
    <col min="14" max="14" width="16.140625" style="91" customWidth="1"/>
    <col min="15" max="15" width="16" style="91" customWidth="1"/>
    <col min="16" max="16" width="11.42578125" style="91"/>
    <col min="17" max="16384" width="11.42578125" style="90"/>
  </cols>
  <sheetData>
    <row r="1" spans="1:19" s="86" customFormat="1" ht="21" x14ac:dyDescent="0.3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85"/>
    </row>
    <row r="2" spans="1:19" s="86" customFormat="1" ht="21" x14ac:dyDescent="0.35">
      <c r="A2" s="112" t="s">
        <v>62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87"/>
      <c r="R2" s="88"/>
      <c r="S2" s="88"/>
    </row>
    <row r="3" spans="1:19" ht="19.5" customHeight="1" x14ac:dyDescent="0.2">
      <c r="A3" s="89"/>
      <c r="P3" s="90"/>
    </row>
    <row r="4" spans="1:19" s="96" customFormat="1" ht="27.75" customHeight="1" x14ac:dyDescent="0.25">
      <c r="A4" s="92" t="s">
        <v>1</v>
      </c>
      <c r="B4" s="92" t="s">
        <v>2</v>
      </c>
      <c r="C4" s="93" t="s">
        <v>63</v>
      </c>
      <c r="D4" s="93" t="s">
        <v>38</v>
      </c>
      <c r="E4" s="93" t="s">
        <v>39</v>
      </c>
      <c r="F4" s="93" t="s">
        <v>41</v>
      </c>
      <c r="G4" s="93" t="s">
        <v>64</v>
      </c>
      <c r="H4" s="93" t="s">
        <v>19</v>
      </c>
      <c r="I4" s="94" t="s">
        <v>65</v>
      </c>
      <c r="J4" s="94" t="s">
        <v>66</v>
      </c>
      <c r="K4" s="94" t="s">
        <v>46</v>
      </c>
      <c r="L4" s="93" t="s">
        <v>6</v>
      </c>
      <c r="M4" s="95" t="s">
        <v>67</v>
      </c>
      <c r="N4" s="95" t="s">
        <v>68</v>
      </c>
      <c r="O4" s="95" t="s">
        <v>47</v>
      </c>
    </row>
    <row r="5" spans="1:19" s="84" customFormat="1" ht="15" x14ac:dyDescent="0.25">
      <c r="A5" s="52">
        <v>0</v>
      </c>
      <c r="B5" s="52" t="s">
        <v>21</v>
      </c>
      <c r="C5" s="97">
        <f t="shared" ref="C5:O5" si="0">+C6+C11+C15+C20+C25+C29</f>
        <v>106418418829</v>
      </c>
      <c r="D5" s="97">
        <f t="shared" si="0"/>
        <v>16567364523.940001</v>
      </c>
      <c r="E5" s="97">
        <f t="shared" si="0"/>
        <v>93689601</v>
      </c>
      <c r="F5" s="97">
        <f t="shared" si="0"/>
        <v>15000000</v>
      </c>
      <c r="G5" s="97">
        <f t="shared" si="0"/>
        <v>-15000000</v>
      </c>
      <c r="H5" s="97">
        <f t="shared" si="0"/>
        <v>122892093751.93999</v>
      </c>
      <c r="I5" s="97">
        <f t="shared" si="0"/>
        <v>85186785741.069992</v>
      </c>
      <c r="J5" s="97">
        <f t="shared" si="0"/>
        <v>1218044870</v>
      </c>
      <c r="K5" s="97">
        <f t="shared" si="0"/>
        <v>86404830611.069992</v>
      </c>
      <c r="L5" s="97">
        <f t="shared" si="0"/>
        <v>36487263140.870003</v>
      </c>
      <c r="M5" s="97">
        <f t="shared" si="0"/>
        <v>10623589917.950001</v>
      </c>
      <c r="N5" s="97">
        <f t="shared" si="0"/>
        <v>4998387942.4687996</v>
      </c>
      <c r="O5" s="97">
        <f t="shared" si="0"/>
        <v>15621977860.4188</v>
      </c>
      <c r="P5" s="83"/>
    </row>
    <row r="6" spans="1:19" s="84" customFormat="1" ht="15" x14ac:dyDescent="0.25">
      <c r="A6" s="13">
        <v>5</v>
      </c>
      <c r="B6" s="13" t="s">
        <v>22</v>
      </c>
      <c r="C6" s="14">
        <f t="shared" ref="C6:O6" si="1">+C7+C8+C9</f>
        <v>8569342993</v>
      </c>
      <c r="D6" s="14">
        <f t="shared" si="1"/>
        <v>0</v>
      </c>
      <c r="E6" s="14">
        <f t="shared" si="1"/>
        <v>0</v>
      </c>
      <c r="F6" s="14">
        <f t="shared" si="1"/>
        <v>15000000</v>
      </c>
      <c r="G6" s="14">
        <f t="shared" si="1"/>
        <v>-15000000</v>
      </c>
      <c r="H6" s="14">
        <f t="shared" si="1"/>
        <v>8569342993</v>
      </c>
      <c r="I6" s="14">
        <f t="shared" si="1"/>
        <v>2838814753</v>
      </c>
      <c r="J6" s="14">
        <f t="shared" si="1"/>
        <v>1019842402</v>
      </c>
      <c r="K6" s="14">
        <f t="shared" si="1"/>
        <v>3858657155</v>
      </c>
      <c r="L6" s="14">
        <f t="shared" si="1"/>
        <v>4710685838</v>
      </c>
      <c r="M6" s="14">
        <f t="shared" si="1"/>
        <v>988246439.51999998</v>
      </c>
      <c r="N6" s="14">
        <f t="shared" si="1"/>
        <v>1216855339.2188001</v>
      </c>
      <c r="O6" s="14">
        <f t="shared" si="1"/>
        <v>2205101778.7388</v>
      </c>
      <c r="P6" s="83"/>
    </row>
    <row r="7" spans="1:19" s="84" customFormat="1" ht="15" x14ac:dyDescent="0.25">
      <c r="A7" s="50">
        <v>51</v>
      </c>
      <c r="B7" s="51" t="s">
        <v>23</v>
      </c>
      <c r="C7" s="51">
        <v>5293730188</v>
      </c>
      <c r="D7" s="51">
        <v>0</v>
      </c>
      <c r="E7" s="51">
        <v>0</v>
      </c>
      <c r="F7" s="51">
        <v>15000000</v>
      </c>
      <c r="G7" s="51">
        <v>0</v>
      </c>
      <c r="H7" s="51">
        <v>5308730188</v>
      </c>
      <c r="I7" s="51">
        <v>1618811927</v>
      </c>
      <c r="J7" s="51">
        <v>982759942</v>
      </c>
      <c r="K7" s="51">
        <v>2601571869</v>
      </c>
      <c r="L7" s="51">
        <v>2707158319</v>
      </c>
      <c r="M7" s="51">
        <v>744693053</v>
      </c>
      <c r="N7" s="51">
        <v>1011259731</v>
      </c>
      <c r="O7" s="51">
        <v>1755952784</v>
      </c>
      <c r="P7" s="83"/>
    </row>
    <row r="8" spans="1:19" s="84" customFormat="1" ht="15" x14ac:dyDescent="0.25">
      <c r="A8" s="78">
        <v>52</v>
      </c>
      <c r="B8" s="78" t="s">
        <v>49</v>
      </c>
      <c r="C8" s="77">
        <v>2927116576</v>
      </c>
      <c r="D8" s="77">
        <v>0</v>
      </c>
      <c r="E8" s="77">
        <v>0</v>
      </c>
      <c r="F8" s="77">
        <v>0</v>
      </c>
      <c r="G8" s="77">
        <v>-15000000</v>
      </c>
      <c r="H8" s="77">
        <v>2912116576</v>
      </c>
      <c r="I8" s="77">
        <v>1211920122</v>
      </c>
      <c r="J8" s="77">
        <v>37082460</v>
      </c>
      <c r="K8" s="77">
        <v>1249002582</v>
      </c>
      <c r="L8" s="77">
        <v>1663113994</v>
      </c>
      <c r="M8" s="77">
        <v>235470682.51999998</v>
      </c>
      <c r="N8" s="77">
        <v>205595608.21880001</v>
      </c>
      <c r="O8" s="77">
        <v>441066290.73879999</v>
      </c>
    </row>
    <row r="9" spans="1:19" s="84" customFormat="1" ht="15" x14ac:dyDescent="0.25">
      <c r="A9" s="50">
        <v>53</v>
      </c>
      <c r="B9" s="50" t="s">
        <v>24</v>
      </c>
      <c r="C9" s="51">
        <v>348496229</v>
      </c>
      <c r="D9" s="51">
        <v>0</v>
      </c>
      <c r="E9" s="51">
        <v>0</v>
      </c>
      <c r="F9" s="51">
        <v>0</v>
      </c>
      <c r="G9" s="51">
        <v>0</v>
      </c>
      <c r="H9" s="51">
        <v>348496229</v>
      </c>
      <c r="I9" s="51">
        <v>8082704</v>
      </c>
      <c r="J9" s="51">
        <v>0</v>
      </c>
      <c r="K9" s="51">
        <v>8082704</v>
      </c>
      <c r="L9" s="51">
        <v>340413525</v>
      </c>
      <c r="M9" s="51">
        <v>8082704</v>
      </c>
      <c r="N9" s="51">
        <v>0</v>
      </c>
      <c r="O9" s="51">
        <v>8082704</v>
      </c>
    </row>
    <row r="10" spans="1:19" customFormat="1" ht="15" x14ac:dyDescent="0.25">
      <c r="A10" s="40"/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</row>
    <row r="11" spans="1:19" customFormat="1" ht="15" x14ac:dyDescent="0.25">
      <c r="A11" s="98">
        <v>6</v>
      </c>
      <c r="B11" s="98" t="s">
        <v>25</v>
      </c>
      <c r="C11" s="25">
        <v>6914078751</v>
      </c>
      <c r="D11" s="25">
        <v>0</v>
      </c>
      <c r="E11" s="25">
        <v>0</v>
      </c>
      <c r="F11" s="25">
        <v>0</v>
      </c>
      <c r="G11" s="25">
        <v>0</v>
      </c>
      <c r="H11" s="25">
        <v>6914078751</v>
      </c>
      <c r="I11" s="25">
        <v>1194241682</v>
      </c>
      <c r="J11" s="25">
        <v>15600000</v>
      </c>
      <c r="K11" s="25">
        <v>1209841682</v>
      </c>
      <c r="L11" s="25">
        <v>5704237069</v>
      </c>
      <c r="M11" s="25">
        <v>900000</v>
      </c>
      <c r="N11" s="25">
        <v>511353740</v>
      </c>
      <c r="O11" s="25">
        <v>512253740</v>
      </c>
    </row>
    <row r="12" spans="1:19" s="84" customFormat="1" ht="15" x14ac:dyDescent="0.25">
      <c r="A12" s="50">
        <v>611</v>
      </c>
      <c r="B12" s="50" t="s">
        <v>26</v>
      </c>
      <c r="C12" s="51">
        <v>6741000000</v>
      </c>
      <c r="D12" s="51">
        <v>0</v>
      </c>
      <c r="E12" s="51">
        <v>0</v>
      </c>
      <c r="F12" s="51">
        <v>0</v>
      </c>
      <c r="G12" s="51">
        <v>0</v>
      </c>
      <c r="H12" s="51">
        <v>6741000000</v>
      </c>
      <c r="I12" s="51">
        <v>1149336910</v>
      </c>
      <c r="J12" s="51">
        <v>0</v>
      </c>
      <c r="K12" s="51">
        <v>1149336910</v>
      </c>
      <c r="L12" s="51">
        <v>5591663090</v>
      </c>
      <c r="M12" s="51">
        <v>0</v>
      </c>
      <c r="N12" s="51">
        <v>500053740</v>
      </c>
      <c r="O12" s="51">
        <v>500053740</v>
      </c>
    </row>
    <row r="13" spans="1:19" s="84" customFormat="1" ht="15" x14ac:dyDescent="0.25">
      <c r="A13" s="50">
        <v>612</v>
      </c>
      <c r="B13" s="50" t="s">
        <v>27</v>
      </c>
      <c r="C13" s="51">
        <v>173078751</v>
      </c>
      <c r="D13" s="51">
        <v>0</v>
      </c>
      <c r="E13" s="51">
        <v>0</v>
      </c>
      <c r="F13" s="51">
        <v>0</v>
      </c>
      <c r="G13" s="51">
        <v>0</v>
      </c>
      <c r="H13" s="51">
        <v>173078751</v>
      </c>
      <c r="I13" s="51">
        <v>44904772</v>
      </c>
      <c r="J13" s="51">
        <v>15600000</v>
      </c>
      <c r="K13" s="51">
        <v>60504772</v>
      </c>
      <c r="L13" s="51">
        <v>112573979</v>
      </c>
      <c r="M13" s="51">
        <v>900000</v>
      </c>
      <c r="N13" s="51">
        <v>11300000</v>
      </c>
      <c r="O13" s="51">
        <v>12200000</v>
      </c>
    </row>
    <row r="14" spans="1:19" customFormat="1" ht="15" x14ac:dyDescent="0.25">
      <c r="A14" s="40"/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</row>
    <row r="15" spans="1:19" s="12" customFormat="1" ht="15" x14ac:dyDescent="0.25">
      <c r="A15" s="18">
        <v>7</v>
      </c>
      <c r="B15" s="18" t="s">
        <v>28</v>
      </c>
      <c r="C15" s="39">
        <v>3526198092</v>
      </c>
      <c r="D15" s="39">
        <v>0</v>
      </c>
      <c r="E15" s="39">
        <v>0</v>
      </c>
      <c r="F15" s="39">
        <v>0</v>
      </c>
      <c r="G15" s="39">
        <v>0</v>
      </c>
      <c r="H15" s="39">
        <v>3526198092</v>
      </c>
      <c r="I15" s="39">
        <v>7545877</v>
      </c>
      <c r="J15" s="39">
        <v>620000</v>
      </c>
      <c r="K15" s="39">
        <v>8165877</v>
      </c>
      <c r="L15" s="39">
        <v>3518032215</v>
      </c>
      <c r="M15" s="39">
        <v>1760244</v>
      </c>
      <c r="N15" s="39">
        <v>1349576</v>
      </c>
      <c r="O15" s="39">
        <v>3109820</v>
      </c>
    </row>
    <row r="16" spans="1:19" s="84" customFormat="1" ht="15" x14ac:dyDescent="0.25">
      <c r="A16" s="50">
        <v>711</v>
      </c>
      <c r="B16" s="50" t="s">
        <v>29</v>
      </c>
      <c r="C16" s="51">
        <v>160000000</v>
      </c>
      <c r="D16" s="51">
        <v>0</v>
      </c>
      <c r="E16" s="51">
        <v>0</v>
      </c>
      <c r="F16" s="51">
        <v>0</v>
      </c>
      <c r="G16" s="51">
        <v>0</v>
      </c>
      <c r="H16" s="51">
        <v>160000000</v>
      </c>
      <c r="I16" s="51">
        <v>7545877</v>
      </c>
      <c r="J16" s="51">
        <v>620000</v>
      </c>
      <c r="K16" s="51">
        <v>8165877</v>
      </c>
      <c r="L16" s="51">
        <v>151834123</v>
      </c>
      <c r="M16" s="51">
        <v>1760244</v>
      </c>
      <c r="N16" s="51">
        <v>1349576</v>
      </c>
      <c r="O16" s="51">
        <v>3109820</v>
      </c>
    </row>
    <row r="17" spans="1:16" s="84" customFormat="1" ht="15" x14ac:dyDescent="0.25">
      <c r="A17" s="50">
        <v>712</v>
      </c>
      <c r="B17" s="50" t="s">
        <v>30</v>
      </c>
      <c r="C17" s="51">
        <v>50000000</v>
      </c>
      <c r="D17" s="51">
        <v>0</v>
      </c>
      <c r="E17" s="51">
        <v>0</v>
      </c>
      <c r="F17" s="51">
        <v>0</v>
      </c>
      <c r="G17" s="51">
        <v>0</v>
      </c>
      <c r="H17" s="51">
        <v>50000000</v>
      </c>
      <c r="I17" s="51">
        <v>0</v>
      </c>
      <c r="J17" s="51">
        <v>0</v>
      </c>
      <c r="K17" s="51">
        <v>0</v>
      </c>
      <c r="L17" s="51">
        <v>50000000</v>
      </c>
      <c r="M17" s="51">
        <v>0</v>
      </c>
      <c r="N17" s="51">
        <v>0</v>
      </c>
      <c r="O17" s="51">
        <v>0</v>
      </c>
    </row>
    <row r="18" spans="1:16" s="84" customFormat="1" ht="15" x14ac:dyDescent="0.25">
      <c r="A18" s="50">
        <v>713</v>
      </c>
      <c r="B18" s="50" t="s">
        <v>31</v>
      </c>
      <c r="C18" s="51">
        <v>3316198092</v>
      </c>
      <c r="D18" s="51">
        <v>0</v>
      </c>
      <c r="E18" s="51">
        <v>0</v>
      </c>
      <c r="F18" s="51">
        <v>0</v>
      </c>
      <c r="G18" s="51">
        <v>0</v>
      </c>
      <c r="H18" s="51">
        <v>3316198092</v>
      </c>
      <c r="I18" s="51">
        <v>0</v>
      </c>
      <c r="J18" s="51">
        <v>0</v>
      </c>
      <c r="K18" s="51">
        <v>0</v>
      </c>
      <c r="L18" s="51">
        <v>3316198092</v>
      </c>
      <c r="M18" s="51">
        <v>0</v>
      </c>
      <c r="N18" s="51">
        <v>0</v>
      </c>
      <c r="O18" s="51">
        <v>0</v>
      </c>
    </row>
    <row r="19" spans="1:16" customFormat="1" ht="15" x14ac:dyDescent="0.25">
      <c r="A19" s="40"/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1:16" customFormat="1" ht="18.75" customHeight="1" x14ac:dyDescent="0.25">
      <c r="A20" s="98">
        <v>8</v>
      </c>
      <c r="B20" s="98" t="s">
        <v>32</v>
      </c>
      <c r="C20" s="25">
        <v>11170656248</v>
      </c>
      <c r="D20" s="25">
        <v>3228418856.7600002</v>
      </c>
      <c r="E20" s="25">
        <v>93689601</v>
      </c>
      <c r="F20" s="25">
        <v>0</v>
      </c>
      <c r="G20" s="25">
        <v>0</v>
      </c>
      <c r="H20" s="25">
        <v>14305385503.76</v>
      </c>
      <c r="I20" s="25">
        <v>8888459634.789999</v>
      </c>
      <c r="J20" s="25">
        <v>181982468</v>
      </c>
      <c r="K20" s="25">
        <v>9070442102.789999</v>
      </c>
      <c r="L20" s="25">
        <v>5234943400.9700012</v>
      </c>
      <c r="M20" s="25">
        <v>1109678981.1799998</v>
      </c>
      <c r="N20" s="25">
        <v>465672472.25</v>
      </c>
      <c r="O20" s="25">
        <v>1575351453.4299998</v>
      </c>
    </row>
    <row r="21" spans="1:16" s="84" customFormat="1" ht="15" x14ac:dyDescent="0.25">
      <c r="A21" s="50">
        <v>81</v>
      </c>
      <c r="B21" s="50" t="s">
        <v>33</v>
      </c>
      <c r="C21" s="51">
        <v>660008078</v>
      </c>
      <c r="D21" s="51">
        <v>1554855827.8199999</v>
      </c>
      <c r="E21" s="51">
        <v>93689601</v>
      </c>
      <c r="F21" s="51">
        <v>0</v>
      </c>
      <c r="G21" s="51">
        <v>0</v>
      </c>
      <c r="H21" s="51">
        <v>2121174304.8199999</v>
      </c>
      <c r="I21" s="51">
        <v>981240046.25999999</v>
      </c>
      <c r="J21" s="51">
        <v>457178</v>
      </c>
      <c r="K21" s="51">
        <v>981697224.25999999</v>
      </c>
      <c r="L21" s="51">
        <v>1139477080.5599999</v>
      </c>
      <c r="M21" s="51">
        <v>535372956.54999995</v>
      </c>
      <c r="N21" s="51">
        <v>33296985</v>
      </c>
      <c r="O21" s="51">
        <v>568669941.54999995</v>
      </c>
    </row>
    <row r="22" spans="1:16" s="84" customFormat="1" ht="15" x14ac:dyDescent="0.25">
      <c r="A22" s="50">
        <v>82</v>
      </c>
      <c r="B22" s="50" t="s">
        <v>34</v>
      </c>
      <c r="C22" s="51">
        <v>394481723</v>
      </c>
      <c r="D22" s="51">
        <v>98319307</v>
      </c>
      <c r="E22" s="51">
        <v>0</v>
      </c>
      <c r="F22" s="51">
        <v>0</v>
      </c>
      <c r="G22" s="51">
        <v>0</v>
      </c>
      <c r="H22" s="51">
        <v>492801030</v>
      </c>
      <c r="I22" s="51">
        <v>492801030</v>
      </c>
      <c r="J22" s="51">
        <v>0</v>
      </c>
      <c r="K22" s="51">
        <v>492801030</v>
      </c>
      <c r="L22" s="51">
        <v>0</v>
      </c>
      <c r="M22" s="51">
        <v>50527448</v>
      </c>
      <c r="N22" s="51">
        <v>0</v>
      </c>
      <c r="O22" s="51">
        <v>50527448</v>
      </c>
    </row>
    <row r="23" spans="1:16" s="84" customFormat="1" ht="15" x14ac:dyDescent="0.25">
      <c r="A23" s="50">
        <v>83</v>
      </c>
      <c r="B23" s="50" t="s">
        <v>35</v>
      </c>
      <c r="C23" s="51">
        <v>10116166447</v>
      </c>
      <c r="D23" s="51">
        <v>1575243721.9400001</v>
      </c>
      <c r="E23" s="51">
        <v>0</v>
      </c>
      <c r="F23" s="51">
        <v>0</v>
      </c>
      <c r="G23" s="51">
        <v>0</v>
      </c>
      <c r="H23" s="51">
        <v>11691410168.940001</v>
      </c>
      <c r="I23" s="51">
        <v>7414418558.5299997</v>
      </c>
      <c r="J23" s="51">
        <v>181525290</v>
      </c>
      <c r="K23" s="51">
        <v>7595943848.5299997</v>
      </c>
      <c r="L23" s="51">
        <v>4095466320.4100008</v>
      </c>
      <c r="M23" s="51">
        <v>523778576.63</v>
      </c>
      <c r="N23" s="51">
        <v>432375487.25</v>
      </c>
      <c r="O23" s="51">
        <v>956154063.88</v>
      </c>
    </row>
    <row r="24" spans="1:16" x14ac:dyDescent="0.2">
      <c r="A24" s="99"/>
      <c r="B24" s="9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</row>
    <row r="25" spans="1:16" s="38" customFormat="1" ht="18.75" customHeight="1" x14ac:dyDescent="0.25">
      <c r="A25" s="98">
        <v>10</v>
      </c>
      <c r="B25" s="98" t="s">
        <v>36</v>
      </c>
      <c r="C25" s="25">
        <v>76238142745</v>
      </c>
      <c r="D25" s="25">
        <v>11007286979.190001</v>
      </c>
      <c r="E25" s="25">
        <v>0</v>
      </c>
      <c r="F25" s="25">
        <v>0</v>
      </c>
      <c r="G25" s="25">
        <v>0</v>
      </c>
      <c r="H25" s="25">
        <v>87245429724.189987</v>
      </c>
      <c r="I25" s="25">
        <v>72257723794.279999</v>
      </c>
      <c r="J25" s="25">
        <v>0</v>
      </c>
      <c r="K25" s="25">
        <v>72257723794.279999</v>
      </c>
      <c r="L25" s="25">
        <v>14987705929.91</v>
      </c>
      <c r="M25" s="25">
        <v>8523004253.25</v>
      </c>
      <c r="N25" s="25">
        <v>2803156815</v>
      </c>
      <c r="O25" s="25">
        <v>11326161068.25</v>
      </c>
    </row>
    <row r="26" spans="1:16" ht="15.75" customHeight="1" x14ac:dyDescent="0.2">
      <c r="A26" s="99">
        <v>1001</v>
      </c>
      <c r="B26" s="99" t="s">
        <v>37</v>
      </c>
      <c r="C26" s="100">
        <v>75857395080</v>
      </c>
      <c r="D26" s="100">
        <v>11007286979.190001</v>
      </c>
      <c r="E26" s="100">
        <v>0</v>
      </c>
      <c r="F26" s="100">
        <v>0</v>
      </c>
      <c r="G26" s="100">
        <v>0</v>
      </c>
      <c r="H26" s="100">
        <v>86864682059.189987</v>
      </c>
      <c r="I26" s="100">
        <v>72257723794.279999</v>
      </c>
      <c r="J26" s="100">
        <v>0</v>
      </c>
      <c r="K26" s="100">
        <v>72257723794.279999</v>
      </c>
      <c r="L26" s="100">
        <v>14606958264.91</v>
      </c>
      <c r="M26" s="100">
        <v>8523004253.25</v>
      </c>
      <c r="N26" s="100">
        <v>2803156815</v>
      </c>
      <c r="O26" s="100">
        <v>11326161068.25</v>
      </c>
    </row>
    <row r="27" spans="1:16" ht="13.5" customHeight="1" x14ac:dyDescent="0.2">
      <c r="A27" s="107">
        <v>1002</v>
      </c>
      <c r="B27" s="108" t="s">
        <v>69</v>
      </c>
      <c r="C27" s="109">
        <v>380747665</v>
      </c>
      <c r="D27" s="109">
        <v>0</v>
      </c>
      <c r="E27" s="109">
        <v>0</v>
      </c>
      <c r="F27" s="109">
        <v>0</v>
      </c>
      <c r="G27" s="109">
        <v>0</v>
      </c>
      <c r="H27" s="109">
        <v>380747665</v>
      </c>
      <c r="I27" s="109">
        <v>0</v>
      </c>
      <c r="J27" s="109">
        <v>0</v>
      </c>
      <c r="K27" s="109">
        <v>0</v>
      </c>
      <c r="L27" s="109">
        <v>380747665</v>
      </c>
      <c r="M27" s="109">
        <v>0</v>
      </c>
      <c r="N27" s="109">
        <v>0</v>
      </c>
      <c r="O27" s="109">
        <v>0</v>
      </c>
      <c r="P27" s="90"/>
    </row>
    <row r="28" spans="1:16" x14ac:dyDescent="0.2">
      <c r="A28" s="101"/>
      <c r="B28" s="101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</row>
    <row r="29" spans="1:16" s="12" customFormat="1" ht="15" x14ac:dyDescent="0.25">
      <c r="A29" s="18">
        <v>94</v>
      </c>
      <c r="B29" s="18" t="s">
        <v>43</v>
      </c>
      <c r="C29" s="39">
        <v>0</v>
      </c>
      <c r="D29" s="39">
        <v>2331658687.9899998</v>
      </c>
      <c r="E29" s="39">
        <v>0</v>
      </c>
      <c r="F29" s="39">
        <v>0</v>
      </c>
      <c r="G29" s="39">
        <v>0</v>
      </c>
      <c r="H29" s="39">
        <v>2331658687.9899998</v>
      </c>
      <c r="I29" s="39">
        <v>0</v>
      </c>
      <c r="J29" s="39">
        <v>0</v>
      </c>
      <c r="K29" s="39">
        <v>0</v>
      </c>
      <c r="L29" s="39">
        <v>2331658687.9899998</v>
      </c>
      <c r="M29" s="39">
        <v>0</v>
      </c>
      <c r="N29" s="39">
        <v>0</v>
      </c>
      <c r="O29" s="39">
        <v>0</v>
      </c>
    </row>
    <row r="30" spans="1:16" s="106" customFormat="1" ht="12.75" x14ac:dyDescent="0.2">
      <c r="A30" s="103"/>
      <c r="B30" s="103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5"/>
    </row>
    <row r="31" spans="1:16" s="106" customFormat="1" ht="12.75" x14ac:dyDescent="0.2">
      <c r="A31" s="103"/>
      <c r="B31" s="103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5"/>
    </row>
    <row r="32" spans="1:16" s="106" customFormat="1" ht="12.75" x14ac:dyDescent="0.2">
      <c r="A32" s="103"/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5"/>
    </row>
  </sheetData>
  <mergeCells count="2">
    <mergeCell ref="A1:O1"/>
    <mergeCell ref="A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"/>
  <sheetViews>
    <sheetView topLeftCell="D1" workbookViewId="0">
      <selection activeCell="N6" sqref="N6"/>
    </sheetView>
  </sheetViews>
  <sheetFormatPr baseColWidth="10" defaultRowHeight="15" x14ac:dyDescent="0.25"/>
  <cols>
    <col min="1" max="1" width="7.42578125" customWidth="1"/>
    <col min="2" max="2" width="27" customWidth="1"/>
    <col min="3" max="3" width="16.5703125" customWidth="1"/>
    <col min="4" max="4" width="16.85546875" customWidth="1"/>
    <col min="5" max="5" width="13.5703125" customWidth="1"/>
    <col min="6" max="6" width="16.85546875" customWidth="1"/>
    <col min="7" max="7" width="16.7109375" customWidth="1"/>
    <col min="8" max="8" width="15.42578125" customWidth="1"/>
    <col min="9" max="9" width="17" customWidth="1"/>
    <col min="10" max="10" width="16.85546875" customWidth="1"/>
    <col min="11" max="11" width="15.85546875" customWidth="1"/>
    <col min="12" max="12" width="16.42578125" customWidth="1"/>
    <col min="13" max="13" width="15.7109375" customWidth="1"/>
    <col min="14" max="14" width="14.7109375" customWidth="1"/>
    <col min="16" max="16" width="15.42578125" customWidth="1"/>
  </cols>
  <sheetData>
    <row r="1" spans="1:41" s="69" customFormat="1" ht="18.75" x14ac:dyDescent="0.3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68"/>
      <c r="P1" s="68"/>
      <c r="Q1" s="68"/>
      <c r="R1" s="68"/>
    </row>
    <row r="2" spans="1:41" s="69" customFormat="1" ht="18.75" x14ac:dyDescent="0.3">
      <c r="A2" s="111" t="s">
        <v>77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68"/>
      <c r="P2" s="68"/>
      <c r="Q2" s="68"/>
      <c r="R2" s="68"/>
    </row>
    <row r="3" spans="1:41" x14ac:dyDescent="0.25">
      <c r="A3" s="1"/>
      <c r="C3" s="2"/>
      <c r="D3" s="2"/>
      <c r="E3" s="2"/>
      <c r="F3" s="27"/>
      <c r="G3" s="27"/>
      <c r="H3" s="27"/>
      <c r="I3" s="27"/>
      <c r="J3" s="2"/>
      <c r="K3" s="2"/>
      <c r="L3" s="27"/>
      <c r="M3" s="27"/>
      <c r="N3" s="27"/>
      <c r="O3" s="2"/>
      <c r="P3" s="2"/>
      <c r="Q3" s="2"/>
      <c r="R3" s="2"/>
    </row>
    <row r="4" spans="1:41" s="73" customFormat="1" ht="32.25" customHeight="1" x14ac:dyDescent="0.2">
      <c r="A4" s="29" t="s">
        <v>1</v>
      </c>
      <c r="B4" s="29" t="s">
        <v>2</v>
      </c>
      <c r="C4" s="3" t="s">
        <v>44</v>
      </c>
      <c r="D4" s="3" t="s">
        <v>38</v>
      </c>
      <c r="E4" s="3" t="s">
        <v>39</v>
      </c>
      <c r="F4" s="3" t="s">
        <v>3</v>
      </c>
      <c r="G4" s="70" t="s">
        <v>78</v>
      </c>
      <c r="H4" s="70" t="s">
        <v>79</v>
      </c>
      <c r="I4" s="70" t="s">
        <v>4</v>
      </c>
      <c r="J4" s="71" t="s">
        <v>80</v>
      </c>
      <c r="K4" s="71" t="s">
        <v>81</v>
      </c>
      <c r="L4" s="71" t="s">
        <v>5</v>
      </c>
      <c r="M4" s="32" t="s">
        <v>6</v>
      </c>
      <c r="N4" s="3" t="s">
        <v>7</v>
      </c>
      <c r="O4" s="72"/>
      <c r="P4" s="72"/>
      <c r="Q4" s="72"/>
      <c r="R4" s="72"/>
    </row>
    <row r="5" spans="1:41" s="6" customFormat="1" ht="16.5" customHeight="1" x14ac:dyDescent="0.25">
      <c r="A5" s="4">
        <v>1</v>
      </c>
      <c r="B5" s="4" t="s">
        <v>8</v>
      </c>
      <c r="C5" s="5">
        <f>+C7+C9+C19+C23</f>
        <v>106418418829</v>
      </c>
      <c r="D5" s="5">
        <f t="shared" ref="D5:N5" si="0">+D7+D9+D19+D23</f>
        <v>74809051563.940002</v>
      </c>
      <c r="E5" s="5">
        <f t="shared" si="0"/>
        <v>93689601.000009</v>
      </c>
      <c r="F5" s="5">
        <f t="shared" si="0"/>
        <v>181133780791.93997</v>
      </c>
      <c r="G5" s="5">
        <f t="shared" si="0"/>
        <v>105845102779.02998</v>
      </c>
      <c r="H5" s="5">
        <f t="shared" si="0"/>
        <v>19016896653.390007</v>
      </c>
      <c r="I5" s="5">
        <f t="shared" si="0"/>
        <v>109110442313.67</v>
      </c>
      <c r="J5" s="5">
        <f t="shared" si="0"/>
        <v>104184768323.51999</v>
      </c>
      <c r="K5" s="5">
        <f t="shared" si="0"/>
        <v>19001204777.550007</v>
      </c>
      <c r="L5" s="5">
        <f t="shared" si="0"/>
        <v>107434415982.32001</v>
      </c>
      <c r="M5" s="5">
        <f t="shared" si="0"/>
        <v>72023338478.269989</v>
      </c>
      <c r="N5" s="5">
        <f t="shared" si="0"/>
        <v>1676026331.3500004</v>
      </c>
      <c r="O5" s="74"/>
    </row>
    <row r="6" spans="1:41" x14ac:dyDescent="0.25">
      <c r="A6" s="75"/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2"/>
      <c r="P6" s="2"/>
      <c r="Q6" s="2"/>
      <c r="R6" s="2"/>
    </row>
    <row r="7" spans="1:41" s="11" customFormat="1" ht="15" customHeight="1" x14ac:dyDescent="0.2">
      <c r="A7" s="9" t="s">
        <v>9</v>
      </c>
      <c r="B7" s="9" t="s">
        <v>10</v>
      </c>
      <c r="C7" s="10">
        <v>10572364774</v>
      </c>
      <c r="D7" s="10">
        <v>5179192344.75</v>
      </c>
      <c r="E7" s="10">
        <v>0</v>
      </c>
      <c r="F7" s="10">
        <v>15751557118.75</v>
      </c>
      <c r="G7" s="10">
        <v>15751557118.75</v>
      </c>
      <c r="H7" s="10">
        <v>15751557118.75</v>
      </c>
      <c r="I7" s="10">
        <v>15751557118.75</v>
      </c>
      <c r="J7" s="10">
        <v>15751557118.75</v>
      </c>
      <c r="K7" s="10">
        <v>15751557118.75</v>
      </c>
      <c r="L7" s="10">
        <v>15751557118.75</v>
      </c>
      <c r="M7" s="35"/>
      <c r="N7" s="36"/>
      <c r="O7" s="122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</row>
    <row r="8" spans="1:41" x14ac:dyDescent="0.25">
      <c r="A8" s="75"/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2"/>
      <c r="P8" s="2"/>
      <c r="Q8" s="2"/>
      <c r="R8" s="2"/>
    </row>
    <row r="9" spans="1:41" s="12" customFormat="1" x14ac:dyDescent="0.25">
      <c r="A9" s="120">
        <v>2</v>
      </c>
      <c r="B9" s="120" t="s">
        <v>11</v>
      </c>
      <c r="C9" s="17">
        <v>19586119966</v>
      </c>
      <c r="D9" s="17">
        <v>2020543634</v>
      </c>
      <c r="E9" s="17">
        <v>93689601</v>
      </c>
      <c r="F9" s="17">
        <v>21512973999</v>
      </c>
      <c r="G9" s="17">
        <v>3847147425.5</v>
      </c>
      <c r="H9" s="17">
        <v>1931949176.3399999</v>
      </c>
      <c r="I9" s="17">
        <v>5779096601.8400002</v>
      </c>
      <c r="J9" s="17">
        <v>2186812969.9899998</v>
      </c>
      <c r="K9" s="17">
        <v>1916257300.5</v>
      </c>
      <c r="L9" s="17">
        <v>4103070270.4899998</v>
      </c>
      <c r="M9" s="17">
        <v>15733877397.16</v>
      </c>
      <c r="N9" s="17">
        <v>1676026331.3500004</v>
      </c>
    </row>
    <row r="10" spans="1:41" s="38" customFormat="1" x14ac:dyDescent="0.25">
      <c r="A10" s="118">
        <v>21</v>
      </c>
      <c r="B10" s="118" t="s">
        <v>12</v>
      </c>
      <c r="C10" s="119">
        <v>16162059158</v>
      </c>
      <c r="D10" s="119">
        <v>1510979772</v>
      </c>
      <c r="E10" s="119">
        <v>9.9999999999999995E-7</v>
      </c>
      <c r="F10" s="119">
        <v>17673038930</v>
      </c>
      <c r="G10" s="119">
        <v>2302239210.5</v>
      </c>
      <c r="H10" s="119">
        <v>1491868460</v>
      </c>
      <c r="I10" s="119">
        <v>3794107670.5</v>
      </c>
      <c r="J10" s="119">
        <v>1324019741</v>
      </c>
      <c r="K10" s="119">
        <v>1888120397.5</v>
      </c>
      <c r="L10" s="119">
        <v>3212140138.5</v>
      </c>
      <c r="M10" s="119">
        <v>13878931259.5</v>
      </c>
      <c r="N10" s="119">
        <v>581967532</v>
      </c>
    </row>
    <row r="11" spans="1:41" s="84" customFormat="1" x14ac:dyDescent="0.25">
      <c r="A11" s="15">
        <v>211</v>
      </c>
      <c r="B11" s="15" t="s">
        <v>51</v>
      </c>
      <c r="C11" s="16">
        <v>1759132199</v>
      </c>
      <c r="D11" s="16">
        <v>9.9999999999999995E-7</v>
      </c>
      <c r="E11" s="16">
        <v>9.9999999999999995E-7</v>
      </c>
      <c r="F11" s="16">
        <v>1759132199</v>
      </c>
      <c r="G11" s="16">
        <v>762970902</v>
      </c>
      <c r="H11" s="16">
        <v>422044870</v>
      </c>
      <c r="I11" s="16">
        <v>1185015772</v>
      </c>
      <c r="J11" s="16">
        <v>525313832</v>
      </c>
      <c r="K11" s="16">
        <v>462520101</v>
      </c>
      <c r="L11" s="16">
        <v>987833933</v>
      </c>
      <c r="M11" s="16">
        <v>574116427</v>
      </c>
      <c r="N11" s="16">
        <v>197181839</v>
      </c>
      <c r="P11" s="124"/>
    </row>
    <row r="12" spans="1:41" s="84" customFormat="1" x14ac:dyDescent="0.25">
      <c r="A12" s="15">
        <v>212</v>
      </c>
      <c r="B12" s="15" t="s">
        <v>52</v>
      </c>
      <c r="C12" s="16">
        <v>7763650000</v>
      </c>
      <c r="D12" s="16">
        <v>9.9999999999999995E-7</v>
      </c>
      <c r="E12" s="16">
        <v>9.9999999999999995E-7</v>
      </c>
      <c r="F12" s="16">
        <v>7763650000</v>
      </c>
      <c r="G12" s="16">
        <v>825787530</v>
      </c>
      <c r="H12" s="16">
        <v>804100387</v>
      </c>
      <c r="I12" s="16">
        <v>1629887917</v>
      </c>
      <c r="J12" s="16">
        <v>577321510</v>
      </c>
      <c r="K12" s="16">
        <v>821327187</v>
      </c>
      <c r="L12" s="16">
        <v>1398648697</v>
      </c>
      <c r="M12" s="16">
        <v>6133762083</v>
      </c>
      <c r="N12" s="16">
        <v>231239220</v>
      </c>
      <c r="P12" s="83"/>
    </row>
    <row r="13" spans="1:41" s="84" customFormat="1" x14ac:dyDescent="0.25">
      <c r="A13" s="15">
        <v>213</v>
      </c>
      <c r="B13" s="15" t="s">
        <v>53</v>
      </c>
      <c r="C13" s="16">
        <v>6639276959</v>
      </c>
      <c r="D13" s="16">
        <v>1510979772</v>
      </c>
      <c r="E13" s="16">
        <v>9.9999999999999995E-7</v>
      </c>
      <c r="F13" s="16">
        <v>8150256730.999999</v>
      </c>
      <c r="G13" s="16">
        <v>713480778.5</v>
      </c>
      <c r="H13" s="16">
        <v>265723203</v>
      </c>
      <c r="I13" s="16">
        <v>979203981.5</v>
      </c>
      <c r="J13" s="16">
        <v>221384399</v>
      </c>
      <c r="K13" s="16">
        <v>604273109.5</v>
      </c>
      <c r="L13" s="16">
        <v>825657508.5</v>
      </c>
      <c r="M13" s="16">
        <v>7171052749.499999</v>
      </c>
      <c r="N13" s="16">
        <v>153546473</v>
      </c>
      <c r="P13" s="83"/>
    </row>
    <row r="14" spans="1:41" x14ac:dyDescent="0.25">
      <c r="A14" s="15"/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41" s="38" customFormat="1" x14ac:dyDescent="0.25">
      <c r="A15" s="118">
        <v>22</v>
      </c>
      <c r="B15" s="118" t="s">
        <v>13</v>
      </c>
      <c r="C15" s="119">
        <v>11522333</v>
      </c>
      <c r="D15" s="119">
        <v>9.9999999999999995E-7</v>
      </c>
      <c r="E15" s="119">
        <v>9.9999999999999995E-7</v>
      </c>
      <c r="F15" s="119">
        <v>11522333</v>
      </c>
      <c r="G15" s="119">
        <v>10340741</v>
      </c>
      <c r="H15" s="119">
        <v>18960594</v>
      </c>
      <c r="I15" s="119">
        <v>29301335</v>
      </c>
      <c r="J15" s="119">
        <v>8834140</v>
      </c>
      <c r="K15" s="119">
        <v>18362903</v>
      </c>
      <c r="L15" s="119">
        <v>27197043</v>
      </c>
      <c r="M15" s="119">
        <v>-17779002</v>
      </c>
      <c r="N15" s="119">
        <v>2104292</v>
      </c>
    </row>
    <row r="16" spans="1:41" s="38" customFormat="1" x14ac:dyDescent="0.25">
      <c r="A16" s="118">
        <v>23</v>
      </c>
      <c r="B16" s="118" t="s">
        <v>14</v>
      </c>
      <c r="C16" s="119">
        <v>2814247000</v>
      </c>
      <c r="D16" s="119">
        <v>128678662</v>
      </c>
      <c r="E16" s="119">
        <v>9.9999999999999995E-7</v>
      </c>
      <c r="F16" s="119">
        <v>2942925661.999999</v>
      </c>
      <c r="G16" s="119">
        <v>649080400</v>
      </c>
      <c r="H16" s="119">
        <v>421120122.33999997</v>
      </c>
      <c r="I16" s="119">
        <v>1070200522.3399999</v>
      </c>
      <c r="J16" s="119">
        <v>330161600</v>
      </c>
      <c r="K16" s="119">
        <v>9.9999999999999995E-7</v>
      </c>
      <c r="L16" s="119">
        <v>330161600.00000101</v>
      </c>
      <c r="M16" s="119">
        <v>1872725139.6599991</v>
      </c>
      <c r="N16" s="119">
        <v>740038922.33999896</v>
      </c>
    </row>
    <row r="17" spans="1:14" s="38" customFormat="1" x14ac:dyDescent="0.25">
      <c r="A17" s="118">
        <v>24</v>
      </c>
      <c r="B17" s="118" t="s">
        <v>15</v>
      </c>
      <c r="C17" s="119">
        <v>598291475</v>
      </c>
      <c r="D17" s="119">
        <v>380885200</v>
      </c>
      <c r="E17" s="119">
        <v>93689601</v>
      </c>
      <c r="F17" s="119">
        <v>885487074</v>
      </c>
      <c r="G17" s="119">
        <v>885487074</v>
      </c>
      <c r="H17" s="119">
        <v>9.9999999999999995E-7</v>
      </c>
      <c r="I17" s="119">
        <v>885487074.00000095</v>
      </c>
      <c r="J17" s="119">
        <v>523797488.99000001</v>
      </c>
      <c r="K17" s="119">
        <v>9774000</v>
      </c>
      <c r="L17" s="119">
        <v>533571488.99000001</v>
      </c>
      <c r="M17" s="119">
        <v>-9.5367431640625E-7</v>
      </c>
      <c r="N17" s="119">
        <v>351915585.01000094</v>
      </c>
    </row>
    <row r="18" spans="1:14" s="38" customFormat="1" x14ac:dyDescent="0.25">
      <c r="A18" s="15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s="12" customFormat="1" x14ac:dyDescent="0.25">
      <c r="A19" s="120">
        <v>3</v>
      </c>
      <c r="B19" s="120" t="s">
        <v>16</v>
      </c>
      <c r="C19" s="17">
        <v>21791344</v>
      </c>
      <c r="D19" s="17">
        <v>9.9999999999999995E-7</v>
      </c>
      <c r="E19" s="17">
        <v>9.9999999999999995E-7</v>
      </c>
      <c r="F19" s="17">
        <v>21791344</v>
      </c>
      <c r="G19" s="17">
        <v>22785140.590000004</v>
      </c>
      <c r="H19" s="17">
        <v>8926887.3000000007</v>
      </c>
      <c r="I19" s="17">
        <v>31712027.890000004</v>
      </c>
      <c r="J19" s="17">
        <v>22785140.590000004</v>
      </c>
      <c r="K19" s="17">
        <v>8926887.3000000007</v>
      </c>
      <c r="L19" s="17">
        <v>31712027.890000004</v>
      </c>
      <c r="M19" s="17">
        <v>-9920683.8900000043</v>
      </c>
      <c r="N19" s="17">
        <v>0</v>
      </c>
    </row>
    <row r="20" spans="1:14" s="84" customFormat="1" x14ac:dyDescent="0.25">
      <c r="A20" s="15">
        <v>31</v>
      </c>
      <c r="B20" s="15" t="s">
        <v>61</v>
      </c>
      <c r="C20" s="16">
        <v>1000</v>
      </c>
      <c r="D20" s="16">
        <v>9.9999999999999995E-7</v>
      </c>
      <c r="E20" s="16">
        <v>9.9999999999999995E-7</v>
      </c>
      <c r="F20" s="16">
        <v>1000</v>
      </c>
      <c r="G20" s="16">
        <v>9.9999999999999995E-7</v>
      </c>
      <c r="H20" s="16">
        <v>9.9999999999999995E-7</v>
      </c>
      <c r="I20" s="16">
        <v>1.9999999999999999E-6</v>
      </c>
      <c r="J20" s="16">
        <v>9.9999999999999995E-7</v>
      </c>
      <c r="K20" s="16">
        <v>9.9999999999999995E-7</v>
      </c>
      <c r="L20" s="16">
        <v>1.9999999999999999E-6</v>
      </c>
      <c r="M20" s="16">
        <v>999.99999800000001</v>
      </c>
      <c r="N20" s="16">
        <v>0</v>
      </c>
    </row>
    <row r="21" spans="1:14" s="125" customFormat="1" x14ac:dyDescent="0.25">
      <c r="A21" s="15">
        <v>32</v>
      </c>
      <c r="B21" s="15" t="s">
        <v>17</v>
      </c>
      <c r="C21" s="16">
        <v>21790344</v>
      </c>
      <c r="D21" s="16">
        <v>9.9999999999999995E-7</v>
      </c>
      <c r="E21" s="16">
        <v>9.9999999999999995E-7</v>
      </c>
      <c r="F21" s="16">
        <v>21790344</v>
      </c>
      <c r="G21" s="16">
        <v>22785140.590000004</v>
      </c>
      <c r="H21" s="16">
        <v>8926887.3000000007</v>
      </c>
      <c r="I21" s="16">
        <v>31712027.890000004</v>
      </c>
      <c r="J21" s="16">
        <v>22785140.590000004</v>
      </c>
      <c r="K21" s="16">
        <v>8926887.3000000007</v>
      </c>
      <c r="L21" s="16">
        <v>31712027.890000004</v>
      </c>
      <c r="M21" s="16">
        <v>-9921683.8900000043</v>
      </c>
      <c r="N21" s="16">
        <v>0</v>
      </c>
    </row>
    <row r="22" spans="1:14" x14ac:dyDescent="0.25">
      <c r="A22" s="15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s="12" customFormat="1" x14ac:dyDescent="0.25">
      <c r="A23" s="120">
        <v>51</v>
      </c>
      <c r="B23" s="120" t="s">
        <v>45</v>
      </c>
      <c r="C23" s="17">
        <f>+C24+C25</f>
        <v>76238142745</v>
      </c>
      <c r="D23" s="17">
        <f>+D24+D25</f>
        <v>67609315585.189995</v>
      </c>
      <c r="E23" s="17">
        <f>+E24+E25</f>
        <v>7.9999999999999996E-6</v>
      </c>
      <c r="F23" s="17">
        <f>+F24+F25</f>
        <v>143847458330.18997</v>
      </c>
      <c r="G23" s="17">
        <f>+G24+G25</f>
        <v>86223613094.189987</v>
      </c>
      <c r="H23" s="17">
        <f>+H24+H25</f>
        <v>1324463471.0000067</v>
      </c>
      <c r="I23" s="17">
        <f>+I24+I25</f>
        <v>87548076565.190002</v>
      </c>
      <c r="J23" s="17">
        <f>+J24+J25</f>
        <v>86223613094.189987</v>
      </c>
      <c r="K23" s="17">
        <f>+K24+K25</f>
        <v>1324463471.0000067</v>
      </c>
      <c r="L23" s="17">
        <f>+L24+L25</f>
        <v>87548076565.190002</v>
      </c>
      <c r="M23" s="17">
        <f>+M24+M25</f>
        <v>56299381764.999992</v>
      </c>
      <c r="N23" s="17">
        <f>+N24+N25</f>
        <v>0</v>
      </c>
    </row>
    <row r="24" spans="1:14" s="84" customFormat="1" x14ac:dyDescent="0.25">
      <c r="A24" s="15">
        <v>51</v>
      </c>
      <c r="B24" s="15" t="s">
        <v>48</v>
      </c>
      <c r="C24" s="16">
        <v>75857395080</v>
      </c>
      <c r="D24" s="16">
        <v>67609315585.189995</v>
      </c>
      <c r="E24" s="16">
        <v>6.999999999999999E-6</v>
      </c>
      <c r="F24" s="16">
        <v>143466710665.18997</v>
      </c>
      <c r="G24" s="16">
        <v>86223613094.189987</v>
      </c>
      <c r="H24" s="16">
        <v>1324463471.0000057</v>
      </c>
      <c r="I24" s="16">
        <v>87548076565.190002</v>
      </c>
      <c r="J24" s="16">
        <v>86223613094.189987</v>
      </c>
      <c r="K24" s="16">
        <v>1324463471.0000057</v>
      </c>
      <c r="L24" s="16">
        <v>87548076565.190002</v>
      </c>
      <c r="M24" s="16">
        <v>55918634099.999992</v>
      </c>
      <c r="N24" s="16">
        <v>0</v>
      </c>
    </row>
    <row r="25" spans="1:14" s="84" customFormat="1" x14ac:dyDescent="0.25">
      <c r="A25" s="15">
        <v>52</v>
      </c>
      <c r="B25" s="15" t="s">
        <v>40</v>
      </c>
      <c r="C25" s="16">
        <v>380747665</v>
      </c>
      <c r="D25" s="16">
        <v>9.9999999999999995E-7</v>
      </c>
      <c r="E25" s="16">
        <v>9.9999999999999995E-7</v>
      </c>
      <c r="F25" s="16">
        <v>380747665</v>
      </c>
      <c r="G25" s="16">
        <v>9.9999999999999995E-7</v>
      </c>
      <c r="H25" s="16">
        <v>9.9999999999999995E-7</v>
      </c>
      <c r="I25" s="16">
        <v>1.9999999999999999E-6</v>
      </c>
      <c r="J25" s="16">
        <v>9.9999999999999995E-7</v>
      </c>
      <c r="K25" s="16">
        <v>9.9999999999999995E-7</v>
      </c>
      <c r="L25" s="16">
        <v>1.9999999999999999E-6</v>
      </c>
      <c r="M25" s="16">
        <v>380747664.99999797</v>
      </c>
      <c r="N25" s="16">
        <v>0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topLeftCell="E1" workbookViewId="0">
      <selection activeCell="K3" sqref="K3"/>
    </sheetView>
  </sheetViews>
  <sheetFormatPr baseColWidth="10" defaultRowHeight="15" x14ac:dyDescent="0.25"/>
  <cols>
    <col min="1" max="1" width="8.85546875" customWidth="1"/>
    <col min="2" max="2" width="27.42578125" customWidth="1"/>
    <col min="3" max="3" width="18.5703125" customWidth="1"/>
    <col min="4" max="4" width="17.42578125" customWidth="1"/>
    <col min="5" max="5" width="13.42578125" customWidth="1"/>
    <col min="6" max="6" width="13.85546875" customWidth="1"/>
    <col min="7" max="7" width="14.28515625" customWidth="1"/>
    <col min="8" max="8" width="18" customWidth="1"/>
    <col min="9" max="9" width="18.7109375" customWidth="1"/>
    <col min="10" max="11" width="16" customWidth="1"/>
    <col min="12" max="12" width="17" customWidth="1"/>
    <col min="13" max="13" width="16.5703125" customWidth="1"/>
    <col min="14" max="14" width="17.28515625" customWidth="1"/>
    <col min="15" max="15" width="16" customWidth="1"/>
    <col min="16" max="16" width="18.140625" customWidth="1"/>
    <col min="17" max="17" width="15.28515625" bestFit="1" customWidth="1"/>
  </cols>
  <sheetData>
    <row r="1" spans="1:17" ht="20.25" x14ac:dyDescent="0.3">
      <c r="A1" s="113" t="s">
        <v>70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7" ht="20.25" x14ac:dyDescent="0.3">
      <c r="A2" s="113" t="s">
        <v>71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x14ac:dyDescent="0.25">
      <c r="C3" s="114"/>
      <c r="D3" s="115"/>
      <c r="E3" s="116"/>
      <c r="F3" s="116"/>
      <c r="G3" s="116"/>
      <c r="H3" s="117"/>
      <c r="I3" s="117"/>
      <c r="J3" s="116"/>
      <c r="K3" s="117"/>
      <c r="L3" s="116"/>
      <c r="M3" s="117"/>
      <c r="N3" s="116"/>
      <c r="O3" s="117"/>
    </row>
    <row r="4" spans="1:17" s="96" customFormat="1" ht="30" customHeight="1" x14ac:dyDescent="0.25">
      <c r="A4" s="92" t="s">
        <v>1</v>
      </c>
      <c r="B4" s="92" t="s">
        <v>2</v>
      </c>
      <c r="C4" s="93" t="s">
        <v>63</v>
      </c>
      <c r="D4" s="93" t="s">
        <v>38</v>
      </c>
      <c r="E4" s="93" t="s">
        <v>39</v>
      </c>
      <c r="F4" s="93" t="s">
        <v>41</v>
      </c>
      <c r="G4" s="93" t="s">
        <v>64</v>
      </c>
      <c r="H4" s="93" t="s">
        <v>19</v>
      </c>
      <c r="I4" s="94" t="s">
        <v>72</v>
      </c>
      <c r="J4" s="94" t="s">
        <v>73</v>
      </c>
      <c r="K4" s="94" t="s">
        <v>46</v>
      </c>
      <c r="L4" s="93" t="s">
        <v>6</v>
      </c>
      <c r="M4" s="95" t="s">
        <v>74</v>
      </c>
      <c r="N4" s="95" t="s">
        <v>75</v>
      </c>
      <c r="O4" s="95" t="s">
        <v>47</v>
      </c>
    </row>
    <row r="5" spans="1:17" x14ac:dyDescent="0.25">
      <c r="A5" s="52">
        <v>0</v>
      </c>
      <c r="B5" s="52" t="s">
        <v>21</v>
      </c>
      <c r="C5" s="97">
        <f>+C6+C12+C16+C21+C26+C30</f>
        <v>106418418829</v>
      </c>
      <c r="D5" s="97">
        <f>+D6+D12+D16+D21+D26+D30</f>
        <v>74809051563.940002</v>
      </c>
      <c r="E5" s="97">
        <f>+E6+E12+E16+E21+E26+E30</f>
        <v>93689601</v>
      </c>
      <c r="F5" s="97">
        <f>+F6+F12+F16+F21+F26+F30</f>
        <v>73728333</v>
      </c>
      <c r="G5" s="97">
        <f>+G6+G12+G16+G21+G26+G30</f>
        <v>-73728333</v>
      </c>
      <c r="H5" s="97">
        <f>+H6+H12+H16+H21+H26+H30</f>
        <v>181133780791.94</v>
      </c>
      <c r="I5" s="97">
        <f>+I6+I12+I16+I21+I26+I30</f>
        <v>86404830611.069992</v>
      </c>
      <c r="J5" s="97">
        <f>+J6+J12+J16+J21+J26+J30</f>
        <v>6440127042</v>
      </c>
      <c r="K5" s="97">
        <f>+K6+K12+K16+K21+K26+K30</f>
        <v>92844957653.069992</v>
      </c>
      <c r="L5" s="97">
        <f>+L6+L12+L16+L21+L26+L30</f>
        <v>88288823138.869995</v>
      </c>
      <c r="M5" s="97">
        <f>+M6+M12+M16+M21+M26+M30</f>
        <v>15621977860.4188</v>
      </c>
      <c r="N5" s="97">
        <f>+N6+N12+N16+N21+N26+N30</f>
        <v>12665497001.605</v>
      </c>
      <c r="O5" s="97">
        <f>+O6+O12+O16+O21+O26+O30</f>
        <v>28287474862.0238</v>
      </c>
      <c r="P5" s="2"/>
    </row>
    <row r="6" spans="1:17" x14ac:dyDescent="0.25">
      <c r="A6" s="13">
        <v>5</v>
      </c>
      <c r="B6" s="13" t="s">
        <v>22</v>
      </c>
      <c r="C6" s="14">
        <f>+C7+C8+C9+C10</f>
        <v>8569342993</v>
      </c>
      <c r="D6" s="14">
        <f>+D7+D8+D9+D10</f>
        <v>1510979772</v>
      </c>
      <c r="E6" s="14">
        <f>+E7+E8+E9+E10</f>
        <v>0</v>
      </c>
      <c r="F6" s="14">
        <f>+F7+F8+F9+F10</f>
        <v>73728333</v>
      </c>
      <c r="G6" s="14">
        <f>+G7+G8+G9+G10</f>
        <v>-73728333</v>
      </c>
      <c r="H6" s="14">
        <f>+H7+H8+H9+H10</f>
        <v>10080322765</v>
      </c>
      <c r="I6" s="14">
        <f>+I7+I8+I9+I10</f>
        <v>3858657155</v>
      </c>
      <c r="J6" s="14">
        <f>+J7+J8+J9+J10</f>
        <v>898055929</v>
      </c>
      <c r="K6" s="14">
        <f>+K7+K8+K9+K10</f>
        <v>4756713084</v>
      </c>
      <c r="L6" s="14">
        <f>+L7+L8+L9+L10</f>
        <v>5323609681</v>
      </c>
      <c r="M6" s="14">
        <f>+M7+M8+M9+M10</f>
        <v>2205101778.7388</v>
      </c>
      <c r="N6" s="14">
        <f>+N7+N8+N9+N10</f>
        <v>1269467538.9000001</v>
      </c>
      <c r="O6" s="14">
        <f>+O7+O8+O9+O10</f>
        <v>3474569317.6387997</v>
      </c>
      <c r="P6" s="2"/>
    </row>
    <row r="7" spans="1:17" s="84" customFormat="1" x14ac:dyDescent="0.25">
      <c r="A7" s="50">
        <v>51</v>
      </c>
      <c r="B7" s="51" t="s">
        <v>23</v>
      </c>
      <c r="C7" s="51">
        <v>5293730188</v>
      </c>
      <c r="D7" s="51">
        <v>0</v>
      </c>
      <c r="E7" s="51">
        <v>0</v>
      </c>
      <c r="F7" s="51">
        <v>67000000</v>
      </c>
      <c r="G7" s="51">
        <v>0</v>
      </c>
      <c r="H7" s="51">
        <v>5360730188</v>
      </c>
      <c r="I7" s="51">
        <v>2601571869</v>
      </c>
      <c r="J7" s="51">
        <v>715709818</v>
      </c>
      <c r="K7" s="51">
        <v>3317281687</v>
      </c>
      <c r="L7" s="51">
        <v>2043448501</v>
      </c>
      <c r="M7" s="51">
        <v>1755952784</v>
      </c>
      <c r="N7" s="51">
        <v>957555962</v>
      </c>
      <c r="O7" s="51">
        <v>2713508746</v>
      </c>
      <c r="P7" s="83"/>
    </row>
    <row r="8" spans="1:17" s="19" customFormat="1" ht="12.75" x14ac:dyDescent="0.2">
      <c r="A8" s="78">
        <v>52</v>
      </c>
      <c r="B8" s="78" t="s">
        <v>49</v>
      </c>
      <c r="C8" s="77">
        <v>2927116576</v>
      </c>
      <c r="D8" s="77">
        <v>0</v>
      </c>
      <c r="E8" s="77">
        <v>0</v>
      </c>
      <c r="F8" s="77">
        <v>5000000</v>
      </c>
      <c r="G8" s="77">
        <v>-73728333</v>
      </c>
      <c r="H8" s="77">
        <v>2858388243</v>
      </c>
      <c r="I8" s="77">
        <v>1249002582</v>
      </c>
      <c r="J8" s="77">
        <v>140204253</v>
      </c>
      <c r="K8" s="77">
        <v>1389206835</v>
      </c>
      <c r="L8" s="77">
        <v>1469181408</v>
      </c>
      <c r="M8" s="77">
        <v>441066290.73879993</v>
      </c>
      <c r="N8" s="77">
        <v>269769718.89999998</v>
      </c>
      <c r="O8" s="77">
        <v>710836009.63879991</v>
      </c>
    </row>
    <row r="9" spans="1:17" s="19" customFormat="1" ht="12.75" x14ac:dyDescent="0.2">
      <c r="A9" s="15">
        <v>53</v>
      </c>
      <c r="B9" s="15" t="s">
        <v>24</v>
      </c>
      <c r="C9" s="16">
        <v>348496229</v>
      </c>
      <c r="D9" s="16">
        <v>0</v>
      </c>
      <c r="E9" s="16">
        <v>0</v>
      </c>
      <c r="F9" s="16">
        <v>1728333</v>
      </c>
      <c r="G9" s="16">
        <v>0</v>
      </c>
      <c r="H9" s="16">
        <v>350224562</v>
      </c>
      <c r="I9" s="16">
        <v>8082704</v>
      </c>
      <c r="J9" s="16">
        <v>42141858</v>
      </c>
      <c r="K9" s="16">
        <v>50224562</v>
      </c>
      <c r="L9" s="16">
        <v>300000000</v>
      </c>
      <c r="M9" s="16">
        <v>8082704</v>
      </c>
      <c r="N9" s="16">
        <v>42141858</v>
      </c>
      <c r="O9" s="16">
        <v>50224562</v>
      </c>
    </row>
    <row r="10" spans="1:17" s="19" customFormat="1" ht="12.75" x14ac:dyDescent="0.2">
      <c r="A10" s="15">
        <v>54</v>
      </c>
      <c r="B10" s="15" t="s">
        <v>76</v>
      </c>
      <c r="C10" s="16">
        <v>0</v>
      </c>
      <c r="D10" s="16">
        <v>1510979772</v>
      </c>
      <c r="E10" s="16">
        <v>0</v>
      </c>
      <c r="F10" s="16">
        <v>0</v>
      </c>
      <c r="G10" s="16">
        <v>0</v>
      </c>
      <c r="H10" s="16">
        <v>1510979772</v>
      </c>
      <c r="I10" s="16">
        <v>0</v>
      </c>
      <c r="J10" s="16">
        <v>0</v>
      </c>
      <c r="K10" s="16">
        <v>0</v>
      </c>
      <c r="L10" s="16">
        <v>1510979772</v>
      </c>
      <c r="M10" s="16">
        <v>0</v>
      </c>
      <c r="N10" s="16">
        <v>0</v>
      </c>
      <c r="O10" s="16">
        <v>0</v>
      </c>
    </row>
    <row r="11" spans="1:17" s="38" customFormat="1" x14ac:dyDescent="0.25">
      <c r="A11" s="118"/>
      <c r="B11" s="118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</row>
    <row r="12" spans="1:17" x14ac:dyDescent="0.25">
      <c r="A12" s="13">
        <v>6</v>
      </c>
      <c r="B12" s="13" t="s">
        <v>25</v>
      </c>
      <c r="C12" s="14">
        <f>+C13+C14</f>
        <v>6914078751</v>
      </c>
      <c r="D12" s="14">
        <f t="shared" ref="D12:O12" si="0">+D13+D14</f>
        <v>0</v>
      </c>
      <c r="E12" s="14">
        <f t="shared" si="0"/>
        <v>0</v>
      </c>
      <c r="F12" s="14">
        <f t="shared" si="0"/>
        <v>0</v>
      </c>
      <c r="G12" s="14">
        <f t="shared" si="0"/>
        <v>0</v>
      </c>
      <c r="H12" s="14">
        <f t="shared" si="0"/>
        <v>6914078751</v>
      </c>
      <c r="I12" s="14">
        <f t="shared" si="0"/>
        <v>1209841682</v>
      </c>
      <c r="J12" s="14">
        <f t="shared" si="0"/>
        <v>113470095</v>
      </c>
      <c r="K12" s="14">
        <f t="shared" si="0"/>
        <v>1323311777</v>
      </c>
      <c r="L12" s="14">
        <f t="shared" si="0"/>
        <v>5590766974</v>
      </c>
      <c r="M12" s="14">
        <f t="shared" si="0"/>
        <v>512253740</v>
      </c>
      <c r="N12" s="14">
        <f t="shared" si="0"/>
        <v>288466235</v>
      </c>
      <c r="O12" s="14">
        <f t="shared" si="0"/>
        <v>800719975</v>
      </c>
      <c r="P12" s="2"/>
    </row>
    <row r="13" spans="1:17" s="84" customFormat="1" x14ac:dyDescent="0.25">
      <c r="A13" s="15">
        <v>611</v>
      </c>
      <c r="B13" s="15" t="s">
        <v>26</v>
      </c>
      <c r="C13" s="16">
        <v>6741000000</v>
      </c>
      <c r="D13" s="16">
        <v>0</v>
      </c>
      <c r="E13" s="16">
        <v>0</v>
      </c>
      <c r="F13" s="16">
        <v>0</v>
      </c>
      <c r="G13" s="16">
        <v>0</v>
      </c>
      <c r="H13" s="16">
        <v>6741000000</v>
      </c>
      <c r="I13" s="16">
        <v>1149336910</v>
      </c>
      <c r="J13" s="16">
        <v>105970095</v>
      </c>
      <c r="K13" s="16">
        <v>1255307005</v>
      </c>
      <c r="L13" s="16">
        <v>5485692995</v>
      </c>
      <c r="M13" s="16">
        <v>500053740</v>
      </c>
      <c r="N13" s="16">
        <v>269010795</v>
      </c>
      <c r="O13" s="16">
        <v>769064535</v>
      </c>
    </row>
    <row r="14" spans="1:17" s="84" customFormat="1" x14ac:dyDescent="0.25">
      <c r="A14" s="15">
        <v>612</v>
      </c>
      <c r="B14" s="15" t="s">
        <v>27</v>
      </c>
      <c r="C14" s="16">
        <v>173078751</v>
      </c>
      <c r="D14" s="16">
        <v>0</v>
      </c>
      <c r="E14" s="16">
        <v>0</v>
      </c>
      <c r="F14" s="16">
        <v>0</v>
      </c>
      <c r="G14" s="16">
        <v>0</v>
      </c>
      <c r="H14" s="16">
        <v>173078751</v>
      </c>
      <c r="I14" s="16">
        <v>60504772</v>
      </c>
      <c r="J14" s="16">
        <v>7500000</v>
      </c>
      <c r="K14" s="16">
        <v>68004772</v>
      </c>
      <c r="L14" s="16">
        <v>105073979</v>
      </c>
      <c r="M14" s="16">
        <v>12200000</v>
      </c>
      <c r="N14" s="16">
        <v>19455440</v>
      </c>
      <c r="O14" s="16">
        <v>31655440</v>
      </c>
    </row>
    <row r="15" spans="1:17" x14ac:dyDescent="0.25">
      <c r="A15" s="15"/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7" s="23" customFormat="1" ht="12.75" x14ac:dyDescent="0.2">
      <c r="A16" s="120">
        <v>7</v>
      </c>
      <c r="B16" s="120" t="s">
        <v>28</v>
      </c>
      <c r="C16" s="17">
        <v>3526198092</v>
      </c>
      <c r="D16" s="17">
        <v>128678662</v>
      </c>
      <c r="E16" s="17">
        <v>0</v>
      </c>
      <c r="F16" s="17">
        <v>0</v>
      </c>
      <c r="G16" s="17">
        <v>0</v>
      </c>
      <c r="H16" s="17">
        <v>3654876754</v>
      </c>
      <c r="I16" s="17">
        <v>8165877</v>
      </c>
      <c r="J16" s="17">
        <v>122538343</v>
      </c>
      <c r="K16" s="17">
        <v>130704220</v>
      </c>
      <c r="L16" s="17">
        <v>3524172534</v>
      </c>
      <c r="M16" s="17">
        <v>3109820</v>
      </c>
      <c r="N16" s="17">
        <v>1510000</v>
      </c>
      <c r="O16" s="17">
        <v>4619820</v>
      </c>
    </row>
    <row r="17" spans="1:16" s="19" customFormat="1" ht="12.75" x14ac:dyDescent="0.2">
      <c r="A17" s="15">
        <v>711</v>
      </c>
      <c r="B17" s="15" t="s">
        <v>29</v>
      </c>
      <c r="C17" s="16">
        <v>160000000</v>
      </c>
      <c r="D17" s="16">
        <v>0</v>
      </c>
      <c r="E17" s="16">
        <v>0</v>
      </c>
      <c r="F17" s="16">
        <v>0</v>
      </c>
      <c r="G17" s="16">
        <v>0</v>
      </c>
      <c r="H17" s="16">
        <v>160000000</v>
      </c>
      <c r="I17" s="16">
        <v>8165877</v>
      </c>
      <c r="J17" s="16">
        <v>1510000</v>
      </c>
      <c r="K17" s="16">
        <v>9675877</v>
      </c>
      <c r="L17" s="16">
        <v>150324123</v>
      </c>
      <c r="M17" s="16">
        <v>3109820</v>
      </c>
      <c r="N17" s="16">
        <v>1510000</v>
      </c>
      <c r="O17" s="16">
        <v>4619820</v>
      </c>
    </row>
    <row r="18" spans="1:16" s="19" customFormat="1" ht="12.75" x14ac:dyDescent="0.2">
      <c r="A18" s="15">
        <v>712</v>
      </c>
      <c r="B18" s="15" t="s">
        <v>30</v>
      </c>
      <c r="C18" s="16">
        <v>50000000</v>
      </c>
      <c r="D18" s="16">
        <v>0</v>
      </c>
      <c r="E18" s="16">
        <v>0</v>
      </c>
      <c r="F18" s="16">
        <v>0</v>
      </c>
      <c r="G18" s="16">
        <v>0</v>
      </c>
      <c r="H18" s="16">
        <v>50000000</v>
      </c>
      <c r="I18" s="16">
        <v>0</v>
      </c>
      <c r="J18" s="16">
        <v>0</v>
      </c>
      <c r="K18" s="16">
        <v>0</v>
      </c>
      <c r="L18" s="16">
        <v>50000000</v>
      </c>
      <c r="M18" s="16">
        <v>0</v>
      </c>
      <c r="N18" s="16">
        <v>0</v>
      </c>
      <c r="O18" s="16">
        <v>0</v>
      </c>
    </row>
    <row r="19" spans="1:16" s="19" customFormat="1" ht="12.75" x14ac:dyDescent="0.2">
      <c r="A19" s="15">
        <v>713</v>
      </c>
      <c r="B19" s="15" t="s">
        <v>31</v>
      </c>
      <c r="C19" s="16">
        <v>3316198092</v>
      </c>
      <c r="D19" s="16">
        <v>128678662</v>
      </c>
      <c r="E19" s="16">
        <v>0</v>
      </c>
      <c r="F19" s="16">
        <v>0</v>
      </c>
      <c r="G19" s="16">
        <v>0</v>
      </c>
      <c r="H19" s="16">
        <v>3444876754</v>
      </c>
      <c r="I19" s="16">
        <v>0</v>
      </c>
      <c r="J19" s="16">
        <v>121028343</v>
      </c>
      <c r="K19" s="16">
        <v>121028343</v>
      </c>
      <c r="L19" s="16">
        <v>3323848411</v>
      </c>
      <c r="M19" s="16">
        <v>0</v>
      </c>
      <c r="N19" s="16">
        <v>0</v>
      </c>
      <c r="O19" s="16">
        <v>0</v>
      </c>
    </row>
    <row r="20" spans="1:16" x14ac:dyDescent="0.25">
      <c r="A20" s="15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6" x14ac:dyDescent="0.25">
      <c r="A21" s="13">
        <v>8</v>
      </c>
      <c r="B21" s="13" t="s">
        <v>32</v>
      </c>
      <c r="C21" s="25">
        <f>+C22+C23+C24</f>
        <v>11170656248</v>
      </c>
      <c r="D21" s="25">
        <f>+D22+D23+D24</f>
        <v>3228418856.7600002</v>
      </c>
      <c r="E21" s="25">
        <f>+E22+E23+E24</f>
        <v>93689601</v>
      </c>
      <c r="F21" s="25">
        <f>+F22+F23+F24</f>
        <v>0</v>
      </c>
      <c r="G21" s="25">
        <f>+G22+G23+G24</f>
        <v>0</v>
      </c>
      <c r="H21" s="25">
        <f>+H22+H23+H24</f>
        <v>14305385503.76</v>
      </c>
      <c r="I21" s="25">
        <f>+I22+I23+I24</f>
        <v>9070442102.789999</v>
      </c>
      <c r="J21" s="25">
        <f>+J22+J23+J24</f>
        <v>639194971</v>
      </c>
      <c r="K21" s="25">
        <f>+K22+K23+K24</f>
        <v>9709637073.789999</v>
      </c>
      <c r="L21" s="25">
        <f>+L22+L23+L24</f>
        <v>4595748429.9700012</v>
      </c>
      <c r="M21" s="25">
        <f>+M22+M23+M24</f>
        <v>1575351453.4300001</v>
      </c>
      <c r="N21" s="25">
        <f>+N22+N23+N24</f>
        <v>1956687089.7049999</v>
      </c>
      <c r="O21" s="25">
        <f>+O22+O23+O24</f>
        <v>3532038543.1350002</v>
      </c>
      <c r="P21" s="2"/>
    </row>
    <row r="22" spans="1:16" s="19" customFormat="1" ht="12.75" x14ac:dyDescent="0.2">
      <c r="A22" s="15">
        <v>81</v>
      </c>
      <c r="B22" s="15" t="s">
        <v>33</v>
      </c>
      <c r="C22" s="16">
        <v>660008078</v>
      </c>
      <c r="D22" s="16">
        <v>1554855827.8199999</v>
      </c>
      <c r="E22" s="16">
        <v>93689601</v>
      </c>
      <c r="F22" s="16">
        <v>0</v>
      </c>
      <c r="G22" s="16">
        <v>0</v>
      </c>
      <c r="H22" s="16">
        <v>2121174304.8199999</v>
      </c>
      <c r="I22" s="16">
        <v>981697224.25999999</v>
      </c>
      <c r="J22" s="16">
        <v>36716886</v>
      </c>
      <c r="K22" s="16">
        <v>1018414110.26</v>
      </c>
      <c r="L22" s="16">
        <v>1102760194.5599999</v>
      </c>
      <c r="M22" s="16">
        <v>568669941.54999995</v>
      </c>
      <c r="N22" s="16">
        <v>72205219.710000008</v>
      </c>
      <c r="O22" s="16">
        <v>640875161.25999999</v>
      </c>
    </row>
    <row r="23" spans="1:16" s="19" customFormat="1" ht="12.75" x14ac:dyDescent="0.2">
      <c r="A23" s="15">
        <v>82</v>
      </c>
      <c r="B23" s="15" t="s">
        <v>34</v>
      </c>
      <c r="C23" s="16">
        <v>394481723</v>
      </c>
      <c r="D23" s="16">
        <v>98319307</v>
      </c>
      <c r="E23" s="16">
        <v>0</v>
      </c>
      <c r="F23" s="16">
        <v>0</v>
      </c>
      <c r="G23" s="16">
        <v>0</v>
      </c>
      <c r="H23" s="16">
        <v>492801030</v>
      </c>
      <c r="I23" s="16">
        <v>492801030</v>
      </c>
      <c r="J23" s="16">
        <v>-22015000</v>
      </c>
      <c r="K23" s="16">
        <v>470786030</v>
      </c>
      <c r="L23" s="16">
        <v>22015000</v>
      </c>
      <c r="M23" s="16">
        <v>50527448</v>
      </c>
      <c r="N23" s="16">
        <v>404745000</v>
      </c>
      <c r="O23" s="16">
        <v>455272448</v>
      </c>
    </row>
    <row r="24" spans="1:16" s="19" customFormat="1" ht="12.75" x14ac:dyDescent="0.2">
      <c r="A24" s="15">
        <v>83</v>
      </c>
      <c r="B24" s="15" t="s">
        <v>35</v>
      </c>
      <c r="C24" s="16">
        <v>10116166447</v>
      </c>
      <c r="D24" s="16">
        <v>1575243721.9400001</v>
      </c>
      <c r="E24" s="16">
        <v>0</v>
      </c>
      <c r="F24" s="16">
        <v>0</v>
      </c>
      <c r="G24" s="16">
        <v>0</v>
      </c>
      <c r="H24" s="16">
        <v>11691410168.940001</v>
      </c>
      <c r="I24" s="16">
        <v>7595943848.5299997</v>
      </c>
      <c r="J24" s="16">
        <v>624493085</v>
      </c>
      <c r="K24" s="16">
        <v>8220436933.5299997</v>
      </c>
      <c r="L24" s="16">
        <v>3470973235.4100008</v>
      </c>
      <c r="M24" s="16">
        <v>956154063.88000011</v>
      </c>
      <c r="N24" s="16">
        <v>1479736869.9949999</v>
      </c>
      <c r="O24" s="16">
        <v>2435890933.875</v>
      </c>
    </row>
    <row r="25" spans="1:16" x14ac:dyDescent="0.25">
      <c r="A25" s="15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6" s="12" customFormat="1" x14ac:dyDescent="0.25">
      <c r="A26" s="120">
        <v>10</v>
      </c>
      <c r="B26" s="120" t="s">
        <v>36</v>
      </c>
      <c r="C26" s="17">
        <f>+C27+C28</f>
        <v>76238142745</v>
      </c>
      <c r="D26" s="17">
        <f>+D27+D28</f>
        <v>67609315585.189995</v>
      </c>
      <c r="E26" s="17">
        <f>+E27+E28</f>
        <v>0</v>
      </c>
      <c r="F26" s="17">
        <f>+F27+F28</f>
        <v>0</v>
      </c>
      <c r="G26" s="17">
        <f>+G27+G28</f>
        <v>0</v>
      </c>
      <c r="H26" s="17">
        <f>+H27+H28</f>
        <v>143847458330.19</v>
      </c>
      <c r="I26" s="17">
        <f>+I27+I28</f>
        <v>72257723794.279999</v>
      </c>
      <c r="J26" s="17">
        <f>+J27+J28</f>
        <v>4666867704</v>
      </c>
      <c r="K26" s="17">
        <f>+K27+K28</f>
        <v>76924591498.279999</v>
      </c>
      <c r="L26" s="17">
        <f>+L27+L28</f>
        <v>66922866831.909988</v>
      </c>
      <c r="M26" s="17">
        <f>+M27+M28</f>
        <v>11326161068.25</v>
      </c>
      <c r="N26" s="17">
        <f>+N27+N28</f>
        <v>9149366138</v>
      </c>
      <c r="O26" s="17">
        <f>+O27+O28</f>
        <v>20475527206.25</v>
      </c>
      <c r="P26" s="2"/>
    </row>
    <row r="27" spans="1:16" s="84" customFormat="1" x14ac:dyDescent="0.25">
      <c r="A27" s="15">
        <v>1001</v>
      </c>
      <c r="B27" s="15" t="s">
        <v>37</v>
      </c>
      <c r="C27" s="16">
        <v>75857395080</v>
      </c>
      <c r="D27" s="16">
        <v>67609315585.189995</v>
      </c>
      <c r="E27" s="16">
        <v>0</v>
      </c>
      <c r="F27" s="16">
        <v>0</v>
      </c>
      <c r="G27" s="16">
        <v>0</v>
      </c>
      <c r="H27" s="16">
        <v>143466710665.19</v>
      </c>
      <c r="I27" s="16">
        <v>72257723794.279999</v>
      </c>
      <c r="J27" s="16">
        <v>4666867704</v>
      </c>
      <c r="K27" s="16">
        <v>76924591498.279999</v>
      </c>
      <c r="L27" s="16">
        <v>66542119166.909988</v>
      </c>
      <c r="M27" s="16">
        <v>11326161068.25</v>
      </c>
      <c r="N27" s="16">
        <v>9149366138</v>
      </c>
      <c r="O27" s="16">
        <v>20475527206.25</v>
      </c>
    </row>
    <row r="28" spans="1:16" s="84" customFormat="1" x14ac:dyDescent="0.25">
      <c r="A28" s="15">
        <v>1002</v>
      </c>
      <c r="B28" s="15" t="s">
        <v>50</v>
      </c>
      <c r="C28" s="16">
        <v>380747665</v>
      </c>
      <c r="D28" s="16">
        <v>0</v>
      </c>
      <c r="E28" s="16">
        <v>0</v>
      </c>
      <c r="F28" s="16">
        <v>0</v>
      </c>
      <c r="G28" s="16">
        <v>0</v>
      </c>
      <c r="H28" s="16">
        <v>380747665</v>
      </c>
      <c r="I28" s="16">
        <v>0</v>
      </c>
      <c r="J28" s="16">
        <v>0</v>
      </c>
      <c r="K28" s="16">
        <v>0</v>
      </c>
      <c r="L28" s="16">
        <v>380747665</v>
      </c>
      <c r="M28" s="16">
        <v>0</v>
      </c>
      <c r="N28" s="16">
        <v>0</v>
      </c>
      <c r="O28" s="16">
        <v>0</v>
      </c>
      <c r="P28" s="123"/>
    </row>
    <row r="29" spans="1:16" x14ac:dyDescent="0.25">
      <c r="A29" s="15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6" s="12" customFormat="1" x14ac:dyDescent="0.25">
      <c r="A30" s="18">
        <v>94</v>
      </c>
      <c r="B30" s="18" t="s">
        <v>43</v>
      </c>
      <c r="C30" s="39">
        <v>0</v>
      </c>
      <c r="D30" s="39">
        <v>2331658687.9899998</v>
      </c>
      <c r="E30" s="39">
        <v>0</v>
      </c>
      <c r="F30" s="39">
        <v>0</v>
      </c>
      <c r="G30" s="39">
        <v>0</v>
      </c>
      <c r="H30" s="39">
        <v>2331658687.9899998</v>
      </c>
      <c r="I30" s="39">
        <v>0</v>
      </c>
      <c r="J30" s="39">
        <v>0</v>
      </c>
      <c r="K30" s="39">
        <v>0</v>
      </c>
      <c r="L30" s="39">
        <v>2331658687.9899998</v>
      </c>
      <c r="M30" s="39">
        <v>0</v>
      </c>
      <c r="N30" s="39">
        <v>0</v>
      </c>
      <c r="O30" s="39">
        <v>0</v>
      </c>
    </row>
    <row r="31" spans="1:16" s="121" customFormat="1" x14ac:dyDescent="0.25">
      <c r="A31" s="15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6" x14ac:dyDescent="0.25">
      <c r="K32" s="2"/>
    </row>
  </sheetData>
  <mergeCells count="2">
    <mergeCell ref="A1:O1"/>
    <mergeCell ref="A2:Q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INGRESOS I TRIMESTRE</vt:lpstr>
      <vt:lpstr>GASTOS I TRIMESTRE</vt:lpstr>
      <vt:lpstr>INGRESOS 2 TRIMESTRE</vt:lpstr>
      <vt:lpstr>GASTOS TRIMESTRE 2</vt:lpstr>
      <vt:lpstr>INGRESOS  TRIMESTRE 3</vt:lpstr>
      <vt:lpstr>GASTOS TRIMESTRE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 Pinto Vargas</cp:lastModifiedBy>
  <cp:lastPrinted>2020-02-03T22:01:30Z</cp:lastPrinted>
  <dcterms:created xsi:type="dcterms:W3CDTF">2016-08-23T14:02:44Z</dcterms:created>
  <dcterms:modified xsi:type="dcterms:W3CDTF">2020-10-26T17:16:46Z</dcterms:modified>
</cp:coreProperties>
</file>